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theresa/Library/CloudStorage/Dropbox-Tcase/Theresa Parsons/Conference Management/Great Ideas/Feb. 2027/Registration/"/>
    </mc:Choice>
  </mc:AlternateContent>
  <xr:revisionPtr revIDLastSave="0" documentId="8_{E874D192-B142-A345-9873-4F0FB43B1B65}" xr6:coauthVersionLast="47" xr6:coauthVersionMax="47" xr10:uidLastSave="{00000000-0000-0000-0000-000000000000}"/>
  <bookViews>
    <workbookView xWindow="0" yWindow="680" windowWidth="28740" windowHeight="16600" tabRatio="500" activeTab="1" xr2:uid="{00000000-000D-0000-FFFF-FFFF00000000}"/>
  </bookViews>
  <sheets>
    <sheet name="Instructions" sheetId="1" r:id="rId1"/>
    <sheet name="Team Registration" sheetId="2" r:id="rId2"/>
    <sheet name="Lists" sheetId="3" state="hidden" r:id="rId3"/>
    <sheet name="Fees" sheetId="4" r:id="rId4"/>
  </sheets>
  <definedNames>
    <definedName name="_xlnm.Print_Titles" localSheetId="1">'Team Registration'!$16:$16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60" i="2" l="1"/>
  <c r="F56" i="2"/>
  <c r="F55" i="2"/>
  <c r="F54" i="2"/>
  <c r="F53" i="2"/>
  <c r="F52" i="2"/>
  <c r="F51" i="2"/>
  <c r="F50" i="2"/>
  <c r="I47" i="2"/>
  <c r="G47" i="2"/>
  <c r="M47" i="2" s="1"/>
  <c r="I46" i="2"/>
  <c r="G46" i="2"/>
  <c r="M46" i="2" s="1"/>
  <c r="I45" i="2"/>
  <c r="G45" i="2"/>
  <c r="M45" i="2" s="1"/>
  <c r="I44" i="2"/>
  <c r="G44" i="2"/>
  <c r="M44" i="2" s="1"/>
  <c r="I43" i="2"/>
  <c r="G43" i="2"/>
  <c r="M43" i="2" s="1"/>
  <c r="I42" i="2"/>
  <c r="G42" i="2"/>
  <c r="M42" i="2" s="1"/>
  <c r="I41" i="2"/>
  <c r="G41" i="2"/>
  <c r="M41" i="2" s="1"/>
  <c r="I40" i="2"/>
  <c r="G40" i="2"/>
  <c r="M40" i="2" s="1"/>
  <c r="I39" i="2"/>
  <c r="G39" i="2"/>
  <c r="M39" i="2" s="1"/>
  <c r="I38" i="2"/>
  <c r="G38" i="2"/>
  <c r="M38" i="2" s="1"/>
  <c r="I37" i="2"/>
  <c r="G37" i="2"/>
  <c r="M37" i="2" s="1"/>
  <c r="I36" i="2"/>
  <c r="G36" i="2"/>
  <c r="M36" i="2" s="1"/>
  <c r="I35" i="2"/>
  <c r="G35" i="2"/>
  <c r="M35" i="2" s="1"/>
  <c r="I34" i="2"/>
  <c r="G34" i="2"/>
  <c r="M34" i="2" s="1"/>
  <c r="I33" i="2"/>
  <c r="G33" i="2"/>
  <c r="M33" i="2" s="1"/>
  <c r="I32" i="2"/>
  <c r="G32" i="2"/>
  <c r="M32" i="2" s="1"/>
  <c r="I31" i="2"/>
  <c r="G31" i="2"/>
  <c r="M31" i="2" s="1"/>
  <c r="I30" i="2"/>
  <c r="G30" i="2"/>
  <c r="M30" i="2" s="1"/>
  <c r="I29" i="2"/>
  <c r="G29" i="2"/>
  <c r="M29" i="2" s="1"/>
  <c r="I28" i="2"/>
  <c r="G28" i="2"/>
  <c r="M28" i="2" s="1"/>
  <c r="I27" i="2"/>
  <c r="G27" i="2"/>
  <c r="M27" i="2" s="1"/>
  <c r="I26" i="2"/>
  <c r="G26" i="2"/>
  <c r="M26" i="2" s="1"/>
  <c r="I25" i="2"/>
  <c r="G25" i="2"/>
  <c r="M25" i="2" s="1"/>
  <c r="I24" i="2"/>
  <c r="G24" i="2"/>
  <c r="M24" i="2" s="1"/>
  <c r="I23" i="2"/>
  <c r="G23" i="2"/>
  <c r="M23" i="2" s="1"/>
  <c r="I22" i="2"/>
  <c r="G22" i="2"/>
  <c r="M22" i="2" s="1"/>
  <c r="I21" i="2"/>
  <c r="G21" i="2"/>
  <c r="M21" i="2" s="1"/>
  <c r="I20" i="2"/>
  <c r="G20" i="2"/>
  <c r="M20" i="2" s="1"/>
  <c r="I19" i="2"/>
  <c r="M19" i="2" s="1"/>
  <c r="G19" i="2"/>
  <c r="I18" i="2"/>
  <c r="F58" i="2" s="1"/>
  <c r="G18" i="2"/>
  <c r="M18" i="2" l="1"/>
  <c r="F59" i="2" s="1"/>
  <c r="F5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9" authorId="0" shapeId="0" xr:uid="{00000000-0006-0000-0100-000001000000}">
      <text>
        <r>
          <rPr>
            <sz val="10"/>
            <rFont val="Arial"/>
            <family val="2"/>
          </rPr>
          <t>Added so TCASE can follow up with the person registering the team. Delete this row if you don't need it.</t>
        </r>
      </text>
    </comment>
    <comment ref="G16" authorId="0" shapeId="0" xr:uid="{00000000-0006-0000-0100-000002000000}">
      <text>
        <r>
          <rPr>
            <sz val="10"/>
            <rFont val="Arial"/>
            <family val="2"/>
          </rPr>
          <t>Pulls from the Fees tab, based on membership status and the early deadline answer in Section 1.</t>
        </r>
      </text>
    </comment>
    <comment ref="L16" authorId="0" shapeId="0" xr:uid="{00000000-0006-0000-0100-000003000000}">
      <text>
        <r>
          <rPr>
            <sz val="10"/>
            <rFont val="Arial"/>
            <family val="2"/>
          </rPr>
          <t>Drop-down choices are Special education, General education or Other. Confirm these match the PropFuel question before sending.</t>
        </r>
      </text>
    </comment>
  </commentList>
</comments>
</file>

<file path=xl/sharedStrings.xml><?xml version="1.0" encoding="utf-8"?>
<sst xmlns="http://schemas.openxmlformats.org/spreadsheetml/2006/main" count="111" uniqueCount="95">
  <si>
    <t>Great Ideas 2027 Team Registration Form</t>
  </si>
  <si>
    <t>Feb. 8-10, 2027 · JW Marriott Austin · www.tcaseconvention.org</t>
  </si>
  <si>
    <t>Registering more than one person? Fill out this form for your whole team and email it to info@tcase.org.</t>
  </si>
  <si>
    <t>How to use it</t>
  </si>
  <si>
    <t>1. Open the Team Registration tab.</t>
  </si>
  <si>
    <t>2. Fill in your organization's information once at the top, including whether you'll register by Dec. 11. It applies to your whole team.</t>
  </si>
  <si>
    <t>3. Add one row for each person attending. White cells are the ones to fill in.</t>
  </si>
  <si>
    <t>4. Use the drop-down menus where you see them. Click the cell, then the arrow.</t>
  </si>
  <si>
    <t>5. Gray cells fill in on their own. Each person's fees are based on membership status and whether your team registers by Dec. 11. If a gray cell shows a note instead of an amount, the note tells you what's missing.</t>
  </si>
  <si>
    <t>6. The row in teal italics shows an example. Leave it as is; it won't be counted.</t>
  </si>
  <si>
    <t>7. When everyone's row is complete, save the file and email it to info@tcase.org.</t>
  </si>
  <si>
    <t>A few notes</t>
  </si>
  <si>
    <t>• Registering by Dec. 11 saves $60 per person.</t>
  </si>
  <si>
    <t>• Pre-conferences run Monday, Feb. 8, from 8:30 to 11:30 a.m. and are an add-on to registration. Choose "None" if someone isn't attending one.</t>
  </si>
  <si>
    <t>• "If other, what role?" is needed only when the functional role is Other. The cell turns orange until it's filled in.</t>
  </si>
  <si>
    <t>• "Professional background" is needed only for Department Leadership. The cell turns orange until it's filled in.</t>
  </si>
  <si>
    <t>• The two student counts apply if your organization is an ISD, SSA/Co-op or Charter.</t>
  </si>
  <si>
    <t>• TCASE checks each person's membership status against our records of paid memberships. If an answer doesn't match, the amount will be corrected on your invoice. To confirm memberships before you submit, email info@tcase.org.</t>
  </si>
  <si>
    <t>• Fee totals are estimates. Your official amount is the one on your invoice.</t>
  </si>
  <si>
    <t>Questions? Contact TCASE at info@tcase.org or 512.474.4492.</t>
  </si>
  <si>
    <t>Feb. 8-10, 2027 · JW Marriott Austin · White cells are the ones to fill in. Gray cells fill in on their own. Email the completed form to info@tcase.org.</t>
  </si>
  <si>
    <t>Section 1: Organization information (complete once for the whole team)</t>
  </si>
  <si>
    <t>District/SSA/ESC Name</t>
  </si>
  <si>
    <t>District Address</t>
  </si>
  <si>
    <t>Name of registration contact</t>
  </si>
  <si>
    <t>Telephone of registration contact</t>
  </si>
  <si>
    <t>Email of registration contact</t>
  </si>
  <si>
    <t>What is your organizational structure? (choose from drop down menu)</t>
  </si>
  <si>
    <t>If part of an LEA, how many special education students do you serve?</t>
  </si>
  <si>
    <t>If part of an LEA, what is your total student count?</t>
  </si>
  <si>
    <t>Will your team register by the early deadline, Dec. 11? (choose from drop down menu)</t>
  </si>
  <si>
    <t>Section 2: Attendees (one row per person)</t>
  </si>
  <si>
    <t>#</t>
  </si>
  <si>
    <t>First name</t>
  </si>
  <si>
    <t>Last name</t>
  </si>
  <si>
    <t>Email</t>
  </si>
  <si>
    <t>Job title</t>
  </si>
  <si>
    <t>Member or nonmember? (choose from drop down menu)</t>
  </si>
  <si>
    <t>Registration fee (fills in)</t>
  </si>
  <si>
    <t>Pre-conference choice (choose from drop down menu)</t>
  </si>
  <si>
    <t>Pre-conference fee (fills in)</t>
  </si>
  <si>
    <t>What is your functional role (core responsibility)? (choose from drop down menu)</t>
  </si>
  <si>
    <t>If other, what role?</t>
  </si>
  <si>
    <t>If your role is department leadership, please tell us about your professional background. (choose from drop down menu)</t>
  </si>
  <si>
    <t>Total for this person (fills in)</t>
  </si>
  <si>
    <t>Ex.</t>
  </si>
  <si>
    <t>Maria</t>
  </si>
  <si>
    <t>Lopez</t>
  </si>
  <si>
    <t>mlopez@exampleisd.org</t>
  </si>
  <si>
    <t>Special Ed Director</t>
  </si>
  <si>
    <t>Member</t>
  </si>
  <si>
    <t>(fills in)</t>
  </si>
  <si>
    <t>The Legal Panel</t>
  </si>
  <si>
    <t>Department Leadership</t>
  </si>
  <si>
    <t>General education</t>
  </si>
  <si>
    <t>Team summary (fills in automatically)</t>
  </si>
  <si>
    <t>Total attendees</t>
  </si>
  <si>
    <t>Members</t>
  </si>
  <si>
    <t>Nonmembers</t>
  </si>
  <si>
    <t>The SSA Leadership Playbook</t>
  </si>
  <si>
    <t>Making the Case for Shared Ownership</t>
  </si>
  <si>
    <t>No pre-conference</t>
  </si>
  <si>
    <t>Registration fees</t>
  </si>
  <si>
    <t>Pre-conference fees</t>
  </si>
  <si>
    <t>Estimated team total</t>
  </si>
  <si>
    <t>Rows still missing a required answer</t>
  </si>
  <si>
    <t>Fee totals are estimates. Membership is checked against TCASE records, and your invoice shows the official amount. To confirm memberships, email info@tcase.org.</t>
  </si>
  <si>
    <t>Organizational structure</t>
  </si>
  <si>
    <t>Pre-conference</t>
  </si>
  <si>
    <t>Functional role</t>
  </si>
  <si>
    <t>Professional background</t>
  </si>
  <si>
    <t>Membership</t>
  </si>
  <si>
    <t>Early deadline</t>
  </si>
  <si>
    <t>ISD</t>
  </si>
  <si>
    <t>Special education</t>
  </si>
  <si>
    <t>Yes, by Dec. 11</t>
  </si>
  <si>
    <t>SSA/Co-op</t>
  </si>
  <si>
    <t>Coordinator</t>
  </si>
  <si>
    <t>Nonmember</t>
  </si>
  <si>
    <t>No, after Dec. 11</t>
  </si>
  <si>
    <t>Charter</t>
  </si>
  <si>
    <t>Evaluation</t>
  </si>
  <si>
    <t>Other</t>
  </si>
  <si>
    <t>ESC</t>
  </si>
  <si>
    <t>None</t>
  </si>
  <si>
    <t>Speech &amp; Related Services</t>
  </si>
  <si>
    <t>TCASE staff: enter the current rates in the white cells before sending this form to districts. The Team Registration tab uses them to fill in each person's fees.</t>
  </si>
  <si>
    <t>Convention registration (per person)</t>
  </si>
  <si>
    <t>Registered by Dec. 11</t>
  </si>
  <si>
    <t>Registered after Dec. 11</t>
  </si>
  <si>
    <t>The early rate saves $60 per person, so each "after Dec. 11" rate should be $60 more than the one beside it.</t>
  </si>
  <si>
    <t>Pre-conference add-on (per person)</t>
  </si>
  <si>
    <t>Fee</t>
  </si>
  <si>
    <t>If the pre-conference price is the same for everyone, enter it in both cells.</t>
  </si>
  <si>
    <t>Source: rates published at www.tcaseconvention.org. Entered by TCASE.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</si>
</sst>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6" x14ac:knownFonts="1">
    <font>
      <sz val="11"/>
      <color theme="1"/>
      <name val="Calibri"/>
      <family val="2"/>
      <charset val="1"/>
    </font>
    <font>
      <sz val="10"/>
      <name val="Arial"/>
      <family val="2"/>
    </font>
    <font>
      <b/>
      <sz val="16"/>
      <color rgb="FF00818B"/>
      <name val="Arial"/>
      <family val="2"/>
    </font>
    <font>
      <sz val="11"/>
      <color rgb="FF000000"/>
      <name val="Arial"/>
      <family val="2"/>
    </font>
    <font>
      <sz val="11"/>
      <name val="Arial"/>
      <family val="2"/>
    </font>
    <font>
      <b/>
      <sz val="12"/>
      <color rgb="FF00818B"/>
      <name val="Arial"/>
      <family val="2"/>
    </font>
    <font>
      <i/>
      <sz val="11"/>
      <color rgb="FF000000"/>
      <name val="Arial"/>
      <family val="2"/>
    </font>
    <font>
      <sz val="10"/>
      <color rgb="FF000000"/>
      <name val="Arial"/>
      <family val="2"/>
    </font>
    <font>
      <b/>
      <sz val="12"/>
      <color rgb="FFFFFFFF"/>
      <name val="Arial"/>
      <family val="2"/>
    </font>
    <font>
      <b/>
      <sz val="11"/>
      <name val="Arial"/>
      <family val="2"/>
    </font>
    <font>
      <b/>
      <sz val="11"/>
      <color rgb="FFFFFFFF"/>
      <name val="Arial"/>
      <family val="2"/>
    </font>
    <font>
      <i/>
      <sz val="11"/>
      <color rgb="FF00818B"/>
      <name val="Arial"/>
      <family val="2"/>
    </font>
    <font>
      <b/>
      <sz val="11"/>
      <color rgb="FF000000"/>
      <name val="Arial"/>
      <family val="2"/>
    </font>
    <font>
      <i/>
      <sz val="9"/>
      <color rgb="FF000000"/>
      <name val="Arial"/>
      <family val="2"/>
    </font>
    <font>
      <b/>
      <sz val="14"/>
      <color rgb="FF00818B"/>
      <name val="Arial"/>
      <family val="2"/>
    </font>
    <font>
      <sz val="9"/>
      <color rgb="FF000000"/>
      <name val="Arial"/>
      <family val="2"/>
    </font>
  </fonts>
  <fills count="5">
    <fill>
      <patternFill patternType="none"/>
    </fill>
    <fill>
      <patternFill patternType="gray125"/>
    </fill>
    <fill>
      <patternFill patternType="solid">
        <fgColor rgb="FF00818B"/>
        <bgColor rgb="FF008080"/>
      </patternFill>
    </fill>
    <fill>
      <patternFill patternType="solid">
        <fgColor rgb="FFFFFFFF"/>
        <bgColor rgb="FFFFFFCC"/>
      </patternFill>
    </fill>
    <fill>
      <patternFill patternType="solid">
        <fgColor rgb="FF939598"/>
        <bgColor rgb="FF808080"/>
      </patternFill>
    </fill>
  </fills>
  <borders count="2">
    <border>
      <left/>
      <right/>
      <top/>
      <bottom/>
      <diagonal/>
    </border>
    <border>
      <left style="thin">
        <color rgb="FF939598"/>
      </left>
      <right style="thin">
        <color rgb="FF939598"/>
      </right>
      <top style="thin">
        <color rgb="FF939598"/>
      </top>
      <bottom style="thin">
        <color rgb="FF939598"/>
      </bottom>
      <diagonal/>
    </border>
  </borders>
  <cellStyleXfs count="1">
    <xf numFmtId="0" fontId="0" fillId="0" borderId="0"/>
  </cellStyleXfs>
  <cellXfs count="33">
    <xf numFmtId="0" fontId="0" fillId="0" borderId="0" xfId="0"/>
    <xf numFmtId="0" fontId="15" fillId="0" borderId="0" xfId="0" applyFont="1" applyAlignment="1">
      <alignment vertical="top" wrapText="1"/>
    </xf>
    <xf numFmtId="0" fontId="6" fillId="0" borderId="0" xfId="0" applyFont="1" applyAlignment="1">
      <alignment vertical="top" wrapText="1"/>
    </xf>
    <xf numFmtId="0" fontId="9" fillId="0" borderId="1" xfId="0" applyFont="1" applyBorder="1"/>
    <xf numFmtId="0" fontId="4" fillId="0" borderId="1" xfId="0" applyFont="1" applyBorder="1"/>
    <xf numFmtId="3" fontId="4" fillId="3" borderId="1" xfId="0" applyNumberFormat="1" applyFont="1" applyFill="1" applyBorder="1" applyAlignment="1">
      <alignment horizontal="left" vertical="center"/>
    </xf>
    <xf numFmtId="0" fontId="4" fillId="3" borderId="1" xfId="0" applyFont="1" applyFill="1" applyBorder="1" applyAlignment="1">
      <alignment horizontal="left" vertical="center"/>
    </xf>
    <xf numFmtId="0" fontId="9" fillId="0" borderId="1" xfId="0" applyFont="1" applyBorder="1" applyAlignment="1">
      <alignment vertical="center" wrapText="1"/>
    </xf>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2" fillId="0" borderId="0" xfId="0" applyFont="1"/>
    <xf numFmtId="0" fontId="7" fillId="0" borderId="0" xfId="0" applyFont="1"/>
    <xf numFmtId="0" fontId="8" fillId="2" borderId="0" xfId="0" applyFont="1" applyFill="1"/>
    <xf numFmtId="0" fontId="0" fillId="2" borderId="0" xfId="0" applyFill="1"/>
    <xf numFmtId="0" fontId="10" fillId="2" borderId="1" xfId="0" applyFont="1" applyFill="1" applyBorder="1" applyAlignment="1">
      <alignment horizontal="center" vertical="center" wrapText="1"/>
    </xf>
    <xf numFmtId="0" fontId="11" fillId="3" borderId="1" xfId="0" applyFont="1" applyFill="1" applyBorder="1" applyAlignment="1">
      <alignment vertical="center"/>
    </xf>
    <xf numFmtId="0" fontId="3" fillId="0" borderId="1" xfId="0" applyFont="1" applyBorder="1" applyAlignment="1">
      <alignment horizontal="center" vertical="center"/>
    </xf>
    <xf numFmtId="0" fontId="4" fillId="3" borderId="1" xfId="0" applyFont="1" applyFill="1" applyBorder="1" applyAlignment="1">
      <alignment vertical="center" wrapText="1"/>
    </xf>
    <xf numFmtId="164" fontId="7" fillId="4" borderId="1" xfId="0" applyNumberFormat="1" applyFont="1" applyFill="1" applyBorder="1" applyAlignment="1">
      <alignment horizontal="right" vertical="center"/>
    </xf>
    <xf numFmtId="0" fontId="5" fillId="0" borderId="0" xfId="0" applyFont="1"/>
    <xf numFmtId="0" fontId="12" fillId="4" borderId="1" xfId="0" applyFont="1" applyFill="1" applyBorder="1" applyAlignment="1">
      <alignment horizontal="left"/>
    </xf>
    <xf numFmtId="164" fontId="12" fillId="4" borderId="1" xfId="0" applyNumberFormat="1" applyFont="1" applyFill="1" applyBorder="1" applyAlignment="1">
      <alignment horizontal="left"/>
    </xf>
    <xf numFmtId="0" fontId="9" fillId="0" borderId="1" xfId="0" applyFont="1" applyBorder="1"/>
    <xf numFmtId="0" fontId="13" fillId="0" borderId="0" xfId="0" applyFont="1"/>
    <xf numFmtId="0" fontId="9" fillId="0" borderId="0" xfId="0" applyFont="1"/>
    <xf numFmtId="0" fontId="4" fillId="0" borderId="0" xfId="0" applyFont="1"/>
    <xf numFmtId="0" fontId="14" fillId="0" borderId="0" xfId="0" applyFont="1"/>
    <xf numFmtId="164" fontId="3" fillId="3" borderId="1" xfId="0" applyNumberFormat="1" applyFont="1" applyFill="1" applyBorder="1"/>
    <xf numFmtId="0" fontId="15" fillId="0" borderId="0" xfId="0" applyFont="1" applyAlignment="1">
      <alignment vertical="top" wrapText="1"/>
    </xf>
  </cellXfs>
  <cellStyles count="1">
    <cellStyle name="Normal" xfId="0" builtinId="0"/>
  </cellStyles>
  <dxfs count="4">
    <dxf>
      <fill>
        <patternFill>
          <bgColor rgb="FFEE9D26"/>
        </patternFill>
      </fill>
    </dxf>
    <dxf>
      <fill>
        <patternFill>
          <bgColor rgb="FFEE9D26"/>
        </patternFill>
      </fill>
    </dxf>
    <dxf>
      <fill>
        <patternFill>
          <bgColor rgb="FFEE9D26"/>
        </patternFill>
      </fill>
    </dxf>
    <dxf>
      <fill>
        <patternFill>
          <bgColor rgb="FFEE9D2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18B"/>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E9D26"/>
      <rgbColor rgb="FFFF6600"/>
      <rgbColor rgb="FF666699"/>
      <rgbColor rgb="FF939598"/>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4"/>
  <sheetViews>
    <sheetView showGridLines="0" zoomScaleNormal="100" workbookViewId="0"/>
  </sheetViews>
  <sheetFormatPr baseColWidth="10" defaultColWidth="8.6640625" defaultRowHeight="15" x14ac:dyDescent="0.2"/>
  <cols>
    <col min="1" max="1" width="3" customWidth="1"/>
    <col min="2" max="2" width="95" customWidth="1"/>
  </cols>
  <sheetData>
    <row r="1" spans="2:2" ht="21" x14ac:dyDescent="0.2">
      <c r="B1" s="8" t="s">
        <v>0</v>
      </c>
    </row>
    <row r="2" spans="2:2" x14ac:dyDescent="0.2">
      <c r="B2" s="9" t="s">
        <v>1</v>
      </c>
    </row>
    <row r="3" spans="2:2" x14ac:dyDescent="0.2">
      <c r="B3" s="10"/>
    </row>
    <row r="4" spans="2:2" x14ac:dyDescent="0.2">
      <c r="B4" s="11" t="s">
        <v>2</v>
      </c>
    </row>
    <row r="5" spans="2:2" x14ac:dyDescent="0.2">
      <c r="B5" s="10"/>
    </row>
    <row r="6" spans="2:2" ht="17" x14ac:dyDescent="0.2">
      <c r="B6" s="12" t="s">
        <v>3</v>
      </c>
    </row>
    <row r="7" spans="2:2" x14ac:dyDescent="0.2">
      <c r="B7" s="11" t="s">
        <v>4</v>
      </c>
    </row>
    <row r="8" spans="2:2" ht="30" x14ac:dyDescent="0.2">
      <c r="B8" s="11" t="s">
        <v>5</v>
      </c>
    </row>
    <row r="9" spans="2:2" x14ac:dyDescent="0.2">
      <c r="B9" s="11" t="s">
        <v>6</v>
      </c>
    </row>
    <row r="10" spans="2:2" x14ac:dyDescent="0.2">
      <c r="B10" s="11" t="s">
        <v>7</v>
      </c>
    </row>
    <row r="11" spans="2:2" ht="30" x14ac:dyDescent="0.2">
      <c r="B11" s="11" t="s">
        <v>8</v>
      </c>
    </row>
    <row r="12" spans="2:2" x14ac:dyDescent="0.2">
      <c r="B12" s="11" t="s">
        <v>9</v>
      </c>
    </row>
    <row r="13" spans="2:2" x14ac:dyDescent="0.2">
      <c r="B13" s="11" t="s">
        <v>10</v>
      </c>
    </row>
    <row r="14" spans="2:2" x14ac:dyDescent="0.2">
      <c r="B14" s="10"/>
    </row>
    <row r="15" spans="2:2" ht="17" x14ac:dyDescent="0.2">
      <c r="B15" s="12" t="s">
        <v>11</v>
      </c>
    </row>
    <row r="16" spans="2:2" x14ac:dyDescent="0.2">
      <c r="B16" s="11" t="s">
        <v>12</v>
      </c>
    </row>
    <row r="17" spans="2:2" ht="30" x14ac:dyDescent="0.2">
      <c r="B17" s="11" t="s">
        <v>13</v>
      </c>
    </row>
    <row r="18" spans="2:2" x14ac:dyDescent="0.2">
      <c r="B18" s="11" t="s">
        <v>14</v>
      </c>
    </row>
    <row r="19" spans="2:2" x14ac:dyDescent="0.2">
      <c r="B19" s="11" t="s">
        <v>15</v>
      </c>
    </row>
    <row r="20" spans="2:2" x14ac:dyDescent="0.2">
      <c r="B20" s="11" t="s">
        <v>16</v>
      </c>
    </row>
    <row r="21" spans="2:2" ht="45" x14ac:dyDescent="0.2">
      <c r="B21" s="11" t="s">
        <v>17</v>
      </c>
    </row>
    <row r="22" spans="2:2" x14ac:dyDescent="0.2">
      <c r="B22" s="11" t="s">
        <v>18</v>
      </c>
    </row>
    <row r="23" spans="2:2" x14ac:dyDescent="0.2">
      <c r="B23" s="10"/>
    </row>
    <row r="24" spans="2:2" x14ac:dyDescent="0.2">
      <c r="B24" s="13" t="s">
        <v>19</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1"/>
  <sheetViews>
    <sheetView showGridLines="0" tabSelected="1" topLeftCell="B4" zoomScaleNormal="100" workbookViewId="0">
      <selection activeCell="F18" sqref="F18"/>
    </sheetView>
  </sheetViews>
  <sheetFormatPr baseColWidth="10" defaultColWidth="8.6640625" defaultRowHeight="15" x14ac:dyDescent="0.2"/>
  <cols>
    <col min="1" max="1" width="6" customWidth="1"/>
    <col min="2" max="3" width="15" customWidth="1"/>
    <col min="4" max="4" width="27" customWidth="1"/>
    <col min="5" max="5" width="22" customWidth="1"/>
    <col min="6" max="6" width="16" customWidth="1"/>
    <col min="7" max="7" width="19" customWidth="1"/>
    <col min="8" max="8" width="30" customWidth="1"/>
    <col min="9" max="9" width="19" customWidth="1"/>
    <col min="10" max="10" width="24" customWidth="1"/>
    <col min="11" max="11" width="20" customWidth="1"/>
    <col min="12" max="12" width="28" customWidth="1"/>
    <col min="13" max="13" width="16" customWidth="1"/>
  </cols>
  <sheetData>
    <row r="1" spans="1:13" ht="20" x14ac:dyDescent="0.2">
      <c r="A1" s="14" t="s">
        <v>0</v>
      </c>
    </row>
    <row r="2" spans="1:13" x14ac:dyDescent="0.2">
      <c r="A2" s="15" t="s">
        <v>20</v>
      </c>
    </row>
    <row r="4" spans="1:13" ht="16" x14ac:dyDescent="0.2">
      <c r="A4" s="16" t="s">
        <v>21</v>
      </c>
      <c r="B4" s="17"/>
      <c r="C4" s="17"/>
      <c r="D4" s="17"/>
      <c r="E4" s="17"/>
      <c r="F4" s="17"/>
      <c r="G4" s="17"/>
      <c r="H4" s="17"/>
      <c r="I4" s="17"/>
      <c r="J4" s="17"/>
      <c r="K4" s="17"/>
      <c r="L4" s="17"/>
      <c r="M4" s="17"/>
    </row>
    <row r="5" spans="1:13" ht="21.75" customHeight="1" x14ac:dyDescent="0.2">
      <c r="A5" s="7" t="s">
        <v>22</v>
      </c>
      <c r="B5" s="7"/>
      <c r="C5" s="7"/>
      <c r="D5" s="7"/>
      <c r="E5" s="7"/>
      <c r="F5" s="6"/>
      <c r="G5" s="6"/>
      <c r="H5" s="6"/>
      <c r="I5" s="6"/>
      <c r="J5" s="6"/>
      <c r="K5" s="6"/>
      <c r="L5" s="6"/>
      <c r="M5" s="6"/>
    </row>
    <row r="6" spans="1:13" ht="21.75" customHeight="1" x14ac:dyDescent="0.2">
      <c r="A6" s="7" t="s">
        <v>23</v>
      </c>
      <c r="B6" s="7"/>
      <c r="C6" s="7"/>
      <c r="D6" s="7"/>
      <c r="E6" s="7"/>
      <c r="F6" s="6"/>
      <c r="G6" s="6"/>
      <c r="H6" s="6"/>
      <c r="I6" s="6"/>
      <c r="J6" s="6"/>
      <c r="K6" s="6"/>
      <c r="L6" s="6"/>
      <c r="M6" s="6"/>
    </row>
    <row r="7" spans="1:13" ht="21.75" customHeight="1" x14ac:dyDescent="0.2">
      <c r="A7" s="7" t="s">
        <v>24</v>
      </c>
      <c r="B7" s="7"/>
      <c r="C7" s="7"/>
      <c r="D7" s="7"/>
      <c r="E7" s="7"/>
      <c r="F7" s="6"/>
      <c r="G7" s="6"/>
      <c r="H7" s="6"/>
      <c r="I7" s="6"/>
      <c r="J7" s="6"/>
      <c r="K7" s="6"/>
      <c r="L7" s="6"/>
      <c r="M7" s="6"/>
    </row>
    <row r="8" spans="1:13" ht="21.75" customHeight="1" x14ac:dyDescent="0.2">
      <c r="A8" s="7" t="s">
        <v>25</v>
      </c>
      <c r="B8" s="7"/>
      <c r="C8" s="7"/>
      <c r="D8" s="7"/>
      <c r="E8" s="7"/>
      <c r="F8" s="6"/>
      <c r="G8" s="6"/>
      <c r="H8" s="6"/>
      <c r="I8" s="6"/>
      <c r="J8" s="6"/>
      <c r="K8" s="6"/>
      <c r="L8" s="6"/>
      <c r="M8" s="6"/>
    </row>
    <row r="9" spans="1:13" ht="21.75" customHeight="1" x14ac:dyDescent="0.2">
      <c r="A9" s="7" t="s">
        <v>26</v>
      </c>
      <c r="B9" s="7"/>
      <c r="C9" s="7"/>
      <c r="D9" s="7"/>
      <c r="E9" s="7"/>
      <c r="F9" s="6"/>
      <c r="G9" s="6"/>
      <c r="H9" s="6"/>
      <c r="I9" s="6"/>
      <c r="J9" s="6"/>
      <c r="K9" s="6"/>
      <c r="L9" s="6"/>
      <c r="M9" s="6"/>
    </row>
    <row r="10" spans="1:13" ht="21.75" customHeight="1" x14ac:dyDescent="0.2">
      <c r="A10" s="7" t="s">
        <v>27</v>
      </c>
      <c r="B10" s="7"/>
      <c r="C10" s="7"/>
      <c r="D10" s="7"/>
      <c r="E10" s="7"/>
      <c r="F10" s="6"/>
      <c r="G10" s="6"/>
      <c r="H10" s="6"/>
      <c r="I10" s="6"/>
      <c r="J10" s="6"/>
      <c r="K10" s="6"/>
      <c r="L10" s="6"/>
      <c r="M10" s="6"/>
    </row>
    <row r="11" spans="1:13" ht="21.75" customHeight="1" x14ac:dyDescent="0.2">
      <c r="A11" s="7" t="s">
        <v>28</v>
      </c>
      <c r="B11" s="7"/>
      <c r="C11" s="7"/>
      <c r="D11" s="7"/>
      <c r="E11" s="7"/>
      <c r="F11" s="5"/>
      <c r="G11" s="5"/>
      <c r="H11" s="5"/>
      <c r="I11" s="5"/>
      <c r="J11" s="5"/>
      <c r="K11" s="5"/>
      <c r="L11" s="5"/>
      <c r="M11" s="5"/>
    </row>
    <row r="12" spans="1:13" ht="21.75" customHeight="1" x14ac:dyDescent="0.2">
      <c r="A12" s="7" t="s">
        <v>29</v>
      </c>
      <c r="B12" s="7"/>
      <c r="C12" s="7"/>
      <c r="D12" s="7"/>
      <c r="E12" s="7"/>
      <c r="F12" s="5"/>
      <c r="G12" s="5"/>
      <c r="H12" s="5"/>
      <c r="I12" s="5"/>
      <c r="J12" s="5"/>
      <c r="K12" s="5"/>
      <c r="L12" s="5"/>
      <c r="M12" s="5"/>
    </row>
    <row r="13" spans="1:13" ht="33.75" customHeight="1" x14ac:dyDescent="0.2">
      <c r="A13" s="7" t="s">
        <v>30</v>
      </c>
      <c r="B13" s="7"/>
      <c r="C13" s="7"/>
      <c r="D13" s="7"/>
      <c r="E13" s="7"/>
      <c r="F13" s="6"/>
      <c r="G13" s="6"/>
      <c r="H13" s="6"/>
      <c r="I13" s="6"/>
      <c r="J13" s="6"/>
      <c r="K13" s="6"/>
      <c r="L13" s="6"/>
      <c r="M13" s="6"/>
    </row>
    <row r="15" spans="1:13" ht="16" x14ac:dyDescent="0.2">
      <c r="A15" s="16" t="s">
        <v>31</v>
      </c>
      <c r="B15" s="17"/>
      <c r="C15" s="17"/>
      <c r="D15" s="17"/>
      <c r="E15" s="17"/>
      <c r="F15" s="17"/>
      <c r="G15" s="17"/>
      <c r="H15" s="17"/>
      <c r="I15" s="17"/>
      <c r="J15" s="17"/>
      <c r="K15" s="17"/>
      <c r="L15" s="17"/>
      <c r="M15" s="17"/>
    </row>
    <row r="16" spans="1:13" ht="96" customHeight="1" x14ac:dyDescent="0.2">
      <c r="A16" s="18" t="s">
        <v>32</v>
      </c>
      <c r="B16" s="18" t="s">
        <v>33</v>
      </c>
      <c r="C16" s="18" t="s">
        <v>34</v>
      </c>
      <c r="D16" s="18" t="s">
        <v>35</v>
      </c>
      <c r="E16" s="18" t="s">
        <v>36</v>
      </c>
      <c r="F16" s="18" t="s">
        <v>37</v>
      </c>
      <c r="G16" s="18" t="s">
        <v>38</v>
      </c>
      <c r="H16" s="18" t="s">
        <v>39</v>
      </c>
      <c r="I16" s="18" t="s">
        <v>40</v>
      </c>
      <c r="J16" s="18" t="s">
        <v>41</v>
      </c>
      <c r="K16" s="18" t="s">
        <v>42</v>
      </c>
      <c r="L16" s="18" t="s">
        <v>43</v>
      </c>
      <c r="M16" s="18" t="s">
        <v>44</v>
      </c>
    </row>
    <row r="17" spans="1:13" x14ac:dyDescent="0.2">
      <c r="A17" s="19" t="s">
        <v>45</v>
      </c>
      <c r="B17" s="19" t="s">
        <v>46</v>
      </c>
      <c r="C17" s="19" t="s">
        <v>47</v>
      </c>
      <c r="D17" s="19" t="s">
        <v>48</v>
      </c>
      <c r="E17" s="19" t="s">
        <v>49</v>
      </c>
      <c r="F17" s="19" t="s">
        <v>50</v>
      </c>
      <c r="G17" s="19" t="s">
        <v>51</v>
      </c>
      <c r="H17" s="19" t="s">
        <v>52</v>
      </c>
      <c r="I17" s="19" t="s">
        <v>51</v>
      </c>
      <c r="J17" s="19" t="s">
        <v>53</v>
      </c>
      <c r="K17" s="19"/>
      <c r="L17" s="19" t="s">
        <v>54</v>
      </c>
      <c r="M17" s="19" t="s">
        <v>51</v>
      </c>
    </row>
    <row r="18" spans="1:13" ht="19.5" customHeight="1" x14ac:dyDescent="0.2">
      <c r="A18" s="20">
        <v>1</v>
      </c>
      <c r="B18" s="21"/>
      <c r="C18" s="21"/>
      <c r="D18" s="21"/>
      <c r="E18" s="21"/>
      <c r="F18" s="21"/>
      <c r="G18" s="22" t="str">
        <f>IF($F18="","",IF($F$13="","Need Dec. 11 answer",IF(INDEX(Fees!$B$5:$C$6,MATCH($F18,Fees!$A$5:$A$6,0),IF($F$13="Yes, by Dec. 11",1,2))="","Fees tab is blank",INDEX(Fees!$B$5:$C$6,MATCH($F18,Fees!$A$5:$A$6,0),IF($F$13="Yes, by Dec. 11",1,2)))))</f>
        <v/>
      </c>
      <c r="H18" s="21"/>
      <c r="I18" s="22" t="str">
        <f>IF(OR($H18="",$H18="None"),"",IF($F18="","Need membership",IF(INDEX(Fees!$B$10:$B$11,MATCH($F18,Fees!$A$10:$A$11,0))="","Fees tab is blank",INDEX(Fees!$B$10:$B$11,MATCH($F18,Fees!$A$10:$A$11,0)))))</f>
        <v/>
      </c>
      <c r="J18" s="21"/>
      <c r="K18" s="21"/>
      <c r="L18" s="21"/>
      <c r="M18" s="22" t="str">
        <f t="shared" ref="M18:M47" si="0">IF(AND($G18="",$I18=""),"",IF(OR(AND($G18&lt;&gt;"",NOT(ISNUMBER($G18))),AND($I18&lt;&gt;"",NOT(ISNUMBER($I18)))),"Incomplete",SUM($G18,$I18)))</f>
        <v/>
      </c>
    </row>
    <row r="19" spans="1:13" ht="19.5" customHeight="1" x14ac:dyDescent="0.2">
      <c r="A19" s="20">
        <v>2</v>
      </c>
      <c r="B19" s="21"/>
      <c r="C19" s="21"/>
      <c r="D19" s="21"/>
      <c r="E19" s="21"/>
      <c r="F19" s="21"/>
      <c r="G19" s="22" t="str">
        <f>IF($F19="","",IF($F$13="","Need Dec. 11 answer",IF(INDEX(Fees!$B$5:$C$6,MATCH($F19,Fees!$A$5:$A$6,0),IF($F$13="Yes, by Dec. 11",1,2))="","Fees tab is blank",INDEX(Fees!$B$5:$C$6,MATCH($F19,Fees!$A$5:$A$6,0),IF($F$13="Yes, by Dec. 11",1,2)))))</f>
        <v/>
      </c>
      <c r="H19" s="21"/>
      <c r="I19" s="22" t="str">
        <f>IF(OR($H19="",$H19="None"),"",IF($F19="","Need membership",IF(INDEX(Fees!$B$10:$B$11,MATCH($F19,Fees!$A$10:$A$11,0))="","Fees tab is blank",INDEX(Fees!$B$10:$B$11,MATCH($F19,Fees!$A$10:$A$11,0)))))</f>
        <v/>
      </c>
      <c r="J19" s="21"/>
      <c r="K19" s="21"/>
      <c r="L19" s="21"/>
      <c r="M19" s="22" t="str">
        <f t="shared" si="0"/>
        <v/>
      </c>
    </row>
    <row r="20" spans="1:13" ht="19.5" customHeight="1" x14ac:dyDescent="0.2">
      <c r="A20" s="20">
        <v>3</v>
      </c>
      <c r="B20" s="21"/>
      <c r="C20" s="21"/>
      <c r="D20" s="21"/>
      <c r="E20" s="21"/>
      <c r="F20" s="21"/>
      <c r="G20" s="22" t="str">
        <f>IF($F20="","",IF($F$13="","Need Dec. 11 answer",IF(INDEX(Fees!$B$5:$C$6,MATCH($F20,Fees!$A$5:$A$6,0),IF($F$13="Yes, by Dec. 11",1,2))="","Fees tab is blank",INDEX(Fees!$B$5:$C$6,MATCH($F20,Fees!$A$5:$A$6,0),IF($F$13="Yes, by Dec. 11",1,2)))))</f>
        <v/>
      </c>
      <c r="H20" s="21"/>
      <c r="I20" s="22" t="str">
        <f>IF(OR($H20="",$H20="None"),"",IF($F20="","Need membership",IF(INDEX(Fees!$B$10:$B$11,MATCH($F20,Fees!$A$10:$A$11,0))="","Fees tab is blank",INDEX(Fees!$B$10:$B$11,MATCH($F20,Fees!$A$10:$A$11,0)))))</f>
        <v/>
      </c>
      <c r="J20" s="21"/>
      <c r="K20" s="21"/>
      <c r="L20" s="21"/>
      <c r="M20" s="22" t="str">
        <f t="shared" si="0"/>
        <v/>
      </c>
    </row>
    <row r="21" spans="1:13" ht="19.5" customHeight="1" x14ac:dyDescent="0.2">
      <c r="A21" s="20">
        <v>4</v>
      </c>
      <c r="B21" s="21"/>
      <c r="C21" s="21"/>
      <c r="D21" s="21"/>
      <c r="E21" s="21"/>
      <c r="F21" s="21"/>
      <c r="G21" s="22" t="str">
        <f>IF($F21="","",IF($F$13="","Need Dec. 11 answer",IF(INDEX(Fees!$B$5:$C$6,MATCH($F21,Fees!$A$5:$A$6,0),IF($F$13="Yes, by Dec. 11",1,2))="","Fees tab is blank",INDEX(Fees!$B$5:$C$6,MATCH($F21,Fees!$A$5:$A$6,0),IF($F$13="Yes, by Dec. 11",1,2)))))</f>
        <v/>
      </c>
      <c r="H21" s="21"/>
      <c r="I21" s="22" t="str">
        <f>IF(OR($H21="",$H21="None"),"",IF($F21="","Need membership",IF(INDEX(Fees!$B$10:$B$11,MATCH($F21,Fees!$A$10:$A$11,0))="","Fees tab is blank",INDEX(Fees!$B$10:$B$11,MATCH($F21,Fees!$A$10:$A$11,0)))))</f>
        <v/>
      </c>
      <c r="J21" s="21"/>
      <c r="K21" s="21"/>
      <c r="L21" s="21"/>
      <c r="M21" s="22" t="str">
        <f t="shared" si="0"/>
        <v/>
      </c>
    </row>
    <row r="22" spans="1:13" ht="19.5" customHeight="1" x14ac:dyDescent="0.2">
      <c r="A22" s="20">
        <v>5</v>
      </c>
      <c r="B22" s="21"/>
      <c r="C22" s="21"/>
      <c r="D22" s="21"/>
      <c r="E22" s="21"/>
      <c r="F22" s="21"/>
      <c r="G22" s="22" t="str">
        <f>IF($F22="","",IF($F$13="","Need Dec. 11 answer",IF(INDEX(Fees!$B$5:$C$6,MATCH($F22,Fees!$A$5:$A$6,0),IF($F$13="Yes, by Dec. 11",1,2))="","Fees tab is blank",INDEX(Fees!$B$5:$C$6,MATCH($F22,Fees!$A$5:$A$6,0),IF($F$13="Yes, by Dec. 11",1,2)))))</f>
        <v/>
      </c>
      <c r="H22" s="21"/>
      <c r="I22" s="22" t="str">
        <f>IF(OR($H22="",$H22="None"),"",IF($F22="","Need membership",IF(INDEX(Fees!$B$10:$B$11,MATCH($F22,Fees!$A$10:$A$11,0))="","Fees tab is blank",INDEX(Fees!$B$10:$B$11,MATCH($F22,Fees!$A$10:$A$11,0)))))</f>
        <v/>
      </c>
      <c r="J22" s="21"/>
      <c r="K22" s="21"/>
      <c r="L22" s="21"/>
      <c r="M22" s="22" t="str">
        <f t="shared" si="0"/>
        <v/>
      </c>
    </row>
    <row r="23" spans="1:13" ht="19.5" customHeight="1" x14ac:dyDescent="0.2">
      <c r="A23" s="20">
        <v>6</v>
      </c>
      <c r="B23" s="21"/>
      <c r="C23" s="21"/>
      <c r="D23" s="21"/>
      <c r="E23" s="21"/>
      <c r="F23" s="21"/>
      <c r="G23" s="22" t="str">
        <f>IF($F23="","",IF($F$13="","Need Dec. 11 answer",IF(INDEX(Fees!$B$5:$C$6,MATCH($F23,Fees!$A$5:$A$6,0),IF($F$13="Yes, by Dec. 11",1,2))="","Fees tab is blank",INDEX(Fees!$B$5:$C$6,MATCH($F23,Fees!$A$5:$A$6,0),IF($F$13="Yes, by Dec. 11",1,2)))))</f>
        <v/>
      </c>
      <c r="H23" s="21"/>
      <c r="I23" s="22" t="str">
        <f>IF(OR($H23="",$H23="None"),"",IF($F23="","Need membership",IF(INDEX(Fees!$B$10:$B$11,MATCH($F23,Fees!$A$10:$A$11,0))="","Fees tab is blank",INDEX(Fees!$B$10:$B$11,MATCH($F23,Fees!$A$10:$A$11,0)))))</f>
        <v/>
      </c>
      <c r="J23" s="21"/>
      <c r="K23" s="21"/>
      <c r="L23" s="21"/>
      <c r="M23" s="22" t="str">
        <f t="shared" si="0"/>
        <v/>
      </c>
    </row>
    <row r="24" spans="1:13" ht="19.5" customHeight="1" x14ac:dyDescent="0.2">
      <c r="A24" s="20">
        <v>7</v>
      </c>
      <c r="B24" s="21"/>
      <c r="C24" s="21"/>
      <c r="D24" s="21"/>
      <c r="E24" s="21"/>
      <c r="F24" s="21"/>
      <c r="G24" s="22" t="str">
        <f>IF($F24="","",IF($F$13="","Need Dec. 11 answer",IF(INDEX(Fees!$B$5:$C$6,MATCH($F24,Fees!$A$5:$A$6,0),IF($F$13="Yes, by Dec. 11",1,2))="","Fees tab is blank",INDEX(Fees!$B$5:$C$6,MATCH($F24,Fees!$A$5:$A$6,0),IF($F$13="Yes, by Dec. 11",1,2)))))</f>
        <v/>
      </c>
      <c r="H24" s="21"/>
      <c r="I24" s="22" t="str">
        <f>IF(OR($H24="",$H24="None"),"",IF($F24="","Need membership",IF(INDEX(Fees!$B$10:$B$11,MATCH($F24,Fees!$A$10:$A$11,0))="","Fees tab is blank",INDEX(Fees!$B$10:$B$11,MATCH($F24,Fees!$A$10:$A$11,0)))))</f>
        <v/>
      </c>
      <c r="J24" s="21"/>
      <c r="K24" s="21"/>
      <c r="L24" s="21"/>
      <c r="M24" s="22" t="str">
        <f t="shared" si="0"/>
        <v/>
      </c>
    </row>
    <row r="25" spans="1:13" ht="19.5" customHeight="1" x14ac:dyDescent="0.2">
      <c r="A25" s="20">
        <v>8</v>
      </c>
      <c r="B25" s="21"/>
      <c r="C25" s="21"/>
      <c r="D25" s="21"/>
      <c r="E25" s="21"/>
      <c r="F25" s="21"/>
      <c r="G25" s="22" t="str">
        <f>IF($F25="","",IF($F$13="","Need Dec. 11 answer",IF(INDEX(Fees!$B$5:$C$6,MATCH($F25,Fees!$A$5:$A$6,0),IF($F$13="Yes, by Dec. 11",1,2))="","Fees tab is blank",INDEX(Fees!$B$5:$C$6,MATCH($F25,Fees!$A$5:$A$6,0),IF($F$13="Yes, by Dec. 11",1,2)))))</f>
        <v/>
      </c>
      <c r="H25" s="21"/>
      <c r="I25" s="22" t="str">
        <f>IF(OR($H25="",$H25="None"),"",IF($F25="","Need membership",IF(INDEX(Fees!$B$10:$B$11,MATCH($F25,Fees!$A$10:$A$11,0))="","Fees tab is blank",INDEX(Fees!$B$10:$B$11,MATCH($F25,Fees!$A$10:$A$11,0)))))</f>
        <v/>
      </c>
      <c r="J25" s="21"/>
      <c r="K25" s="21"/>
      <c r="L25" s="21"/>
      <c r="M25" s="22" t="str">
        <f t="shared" si="0"/>
        <v/>
      </c>
    </row>
    <row r="26" spans="1:13" ht="19.5" customHeight="1" x14ac:dyDescent="0.2">
      <c r="A26" s="20">
        <v>9</v>
      </c>
      <c r="B26" s="21"/>
      <c r="C26" s="21"/>
      <c r="D26" s="21"/>
      <c r="E26" s="21"/>
      <c r="F26" s="21"/>
      <c r="G26" s="22" t="str">
        <f>IF($F26="","",IF($F$13="","Need Dec. 11 answer",IF(INDEX(Fees!$B$5:$C$6,MATCH($F26,Fees!$A$5:$A$6,0),IF($F$13="Yes, by Dec. 11",1,2))="","Fees tab is blank",INDEX(Fees!$B$5:$C$6,MATCH($F26,Fees!$A$5:$A$6,0),IF($F$13="Yes, by Dec. 11",1,2)))))</f>
        <v/>
      </c>
      <c r="H26" s="21"/>
      <c r="I26" s="22" t="str">
        <f>IF(OR($H26="",$H26="None"),"",IF($F26="","Need membership",IF(INDEX(Fees!$B$10:$B$11,MATCH($F26,Fees!$A$10:$A$11,0))="","Fees tab is blank",INDEX(Fees!$B$10:$B$11,MATCH($F26,Fees!$A$10:$A$11,0)))))</f>
        <v/>
      </c>
      <c r="J26" s="21"/>
      <c r="K26" s="21"/>
      <c r="L26" s="21"/>
      <c r="M26" s="22" t="str">
        <f t="shared" si="0"/>
        <v/>
      </c>
    </row>
    <row r="27" spans="1:13" ht="19.5" customHeight="1" x14ac:dyDescent="0.2">
      <c r="A27" s="20">
        <v>10</v>
      </c>
      <c r="B27" s="21"/>
      <c r="C27" s="21"/>
      <c r="D27" s="21"/>
      <c r="E27" s="21"/>
      <c r="F27" s="21"/>
      <c r="G27" s="22" t="str">
        <f>IF($F27="","",IF($F$13="","Need Dec. 11 answer",IF(INDEX(Fees!$B$5:$C$6,MATCH($F27,Fees!$A$5:$A$6,0),IF($F$13="Yes, by Dec. 11",1,2))="","Fees tab is blank",INDEX(Fees!$B$5:$C$6,MATCH($F27,Fees!$A$5:$A$6,0),IF($F$13="Yes, by Dec. 11",1,2)))))</f>
        <v/>
      </c>
      <c r="H27" s="21"/>
      <c r="I27" s="22" t="str">
        <f>IF(OR($H27="",$H27="None"),"",IF($F27="","Need membership",IF(INDEX(Fees!$B$10:$B$11,MATCH($F27,Fees!$A$10:$A$11,0))="","Fees tab is blank",INDEX(Fees!$B$10:$B$11,MATCH($F27,Fees!$A$10:$A$11,0)))))</f>
        <v/>
      </c>
      <c r="J27" s="21"/>
      <c r="K27" s="21"/>
      <c r="L27" s="21"/>
      <c r="M27" s="22" t="str">
        <f t="shared" si="0"/>
        <v/>
      </c>
    </row>
    <row r="28" spans="1:13" ht="19.5" customHeight="1" x14ac:dyDescent="0.2">
      <c r="A28" s="20">
        <v>11</v>
      </c>
      <c r="B28" s="21"/>
      <c r="C28" s="21"/>
      <c r="D28" s="21"/>
      <c r="E28" s="21"/>
      <c r="F28" s="21"/>
      <c r="G28" s="22" t="str">
        <f>IF($F28="","",IF($F$13="","Need Dec. 11 answer",IF(INDEX(Fees!$B$5:$C$6,MATCH($F28,Fees!$A$5:$A$6,0),IF($F$13="Yes, by Dec. 11",1,2))="","Fees tab is blank",INDEX(Fees!$B$5:$C$6,MATCH($F28,Fees!$A$5:$A$6,0),IF($F$13="Yes, by Dec. 11",1,2)))))</f>
        <v/>
      </c>
      <c r="H28" s="21"/>
      <c r="I28" s="22" t="str">
        <f>IF(OR($H28="",$H28="None"),"",IF($F28="","Need membership",IF(INDEX(Fees!$B$10:$B$11,MATCH($F28,Fees!$A$10:$A$11,0))="","Fees tab is blank",INDEX(Fees!$B$10:$B$11,MATCH($F28,Fees!$A$10:$A$11,0)))))</f>
        <v/>
      </c>
      <c r="J28" s="21"/>
      <c r="K28" s="21"/>
      <c r="L28" s="21"/>
      <c r="M28" s="22" t="str">
        <f t="shared" si="0"/>
        <v/>
      </c>
    </row>
    <row r="29" spans="1:13" ht="19.5" customHeight="1" x14ac:dyDescent="0.2">
      <c r="A29" s="20">
        <v>12</v>
      </c>
      <c r="B29" s="21"/>
      <c r="C29" s="21"/>
      <c r="D29" s="21"/>
      <c r="E29" s="21"/>
      <c r="F29" s="21"/>
      <c r="G29" s="22" t="str">
        <f>IF($F29="","",IF($F$13="","Need Dec. 11 answer",IF(INDEX(Fees!$B$5:$C$6,MATCH($F29,Fees!$A$5:$A$6,0),IF($F$13="Yes, by Dec. 11",1,2))="","Fees tab is blank",INDEX(Fees!$B$5:$C$6,MATCH($F29,Fees!$A$5:$A$6,0),IF($F$13="Yes, by Dec. 11",1,2)))))</f>
        <v/>
      </c>
      <c r="H29" s="21"/>
      <c r="I29" s="22" t="str">
        <f>IF(OR($H29="",$H29="None"),"",IF($F29="","Need membership",IF(INDEX(Fees!$B$10:$B$11,MATCH($F29,Fees!$A$10:$A$11,0))="","Fees tab is blank",INDEX(Fees!$B$10:$B$11,MATCH($F29,Fees!$A$10:$A$11,0)))))</f>
        <v/>
      </c>
      <c r="J29" s="21"/>
      <c r="K29" s="21"/>
      <c r="L29" s="21"/>
      <c r="M29" s="22" t="str">
        <f t="shared" si="0"/>
        <v/>
      </c>
    </row>
    <row r="30" spans="1:13" ht="19.5" customHeight="1" x14ac:dyDescent="0.2">
      <c r="A30" s="20">
        <v>13</v>
      </c>
      <c r="B30" s="21"/>
      <c r="C30" s="21"/>
      <c r="D30" s="21"/>
      <c r="E30" s="21"/>
      <c r="F30" s="21"/>
      <c r="G30" s="22" t="str">
        <f>IF($F30="","",IF($F$13="","Need Dec. 11 answer",IF(INDEX(Fees!$B$5:$C$6,MATCH($F30,Fees!$A$5:$A$6,0),IF($F$13="Yes, by Dec. 11",1,2))="","Fees tab is blank",INDEX(Fees!$B$5:$C$6,MATCH($F30,Fees!$A$5:$A$6,0),IF($F$13="Yes, by Dec. 11",1,2)))))</f>
        <v/>
      </c>
      <c r="H30" s="21"/>
      <c r="I30" s="22" t="str">
        <f>IF(OR($H30="",$H30="None"),"",IF($F30="","Need membership",IF(INDEX(Fees!$B$10:$B$11,MATCH($F30,Fees!$A$10:$A$11,0))="","Fees tab is blank",INDEX(Fees!$B$10:$B$11,MATCH($F30,Fees!$A$10:$A$11,0)))))</f>
        <v/>
      </c>
      <c r="J30" s="21"/>
      <c r="K30" s="21"/>
      <c r="L30" s="21"/>
      <c r="M30" s="22" t="str">
        <f t="shared" si="0"/>
        <v/>
      </c>
    </row>
    <row r="31" spans="1:13" ht="19.5" customHeight="1" x14ac:dyDescent="0.2">
      <c r="A31" s="20">
        <v>14</v>
      </c>
      <c r="B31" s="21"/>
      <c r="C31" s="21"/>
      <c r="D31" s="21"/>
      <c r="E31" s="21"/>
      <c r="F31" s="21"/>
      <c r="G31" s="22" t="str">
        <f>IF($F31="","",IF($F$13="","Need Dec. 11 answer",IF(INDEX(Fees!$B$5:$C$6,MATCH($F31,Fees!$A$5:$A$6,0),IF($F$13="Yes, by Dec. 11",1,2))="","Fees tab is blank",INDEX(Fees!$B$5:$C$6,MATCH($F31,Fees!$A$5:$A$6,0),IF($F$13="Yes, by Dec. 11",1,2)))))</f>
        <v/>
      </c>
      <c r="H31" s="21"/>
      <c r="I31" s="22" t="str">
        <f>IF(OR($H31="",$H31="None"),"",IF($F31="","Need membership",IF(INDEX(Fees!$B$10:$B$11,MATCH($F31,Fees!$A$10:$A$11,0))="","Fees tab is blank",INDEX(Fees!$B$10:$B$11,MATCH($F31,Fees!$A$10:$A$11,0)))))</f>
        <v/>
      </c>
      <c r="J31" s="21"/>
      <c r="K31" s="21"/>
      <c r="L31" s="21"/>
      <c r="M31" s="22" t="str">
        <f t="shared" si="0"/>
        <v/>
      </c>
    </row>
    <row r="32" spans="1:13" ht="19.5" customHeight="1" x14ac:dyDescent="0.2">
      <c r="A32" s="20">
        <v>15</v>
      </c>
      <c r="B32" s="21"/>
      <c r="C32" s="21"/>
      <c r="D32" s="21"/>
      <c r="E32" s="21"/>
      <c r="F32" s="21"/>
      <c r="G32" s="22" t="str">
        <f>IF($F32="","",IF($F$13="","Need Dec. 11 answer",IF(INDEX(Fees!$B$5:$C$6,MATCH($F32,Fees!$A$5:$A$6,0),IF($F$13="Yes, by Dec. 11",1,2))="","Fees tab is blank",INDEX(Fees!$B$5:$C$6,MATCH($F32,Fees!$A$5:$A$6,0),IF($F$13="Yes, by Dec. 11",1,2)))))</f>
        <v/>
      </c>
      <c r="H32" s="21"/>
      <c r="I32" s="22" t="str">
        <f>IF(OR($H32="",$H32="None"),"",IF($F32="","Need membership",IF(INDEX(Fees!$B$10:$B$11,MATCH($F32,Fees!$A$10:$A$11,0))="","Fees tab is blank",INDEX(Fees!$B$10:$B$11,MATCH($F32,Fees!$A$10:$A$11,0)))))</f>
        <v/>
      </c>
      <c r="J32" s="21"/>
      <c r="K32" s="21"/>
      <c r="L32" s="21"/>
      <c r="M32" s="22" t="str">
        <f t="shared" si="0"/>
        <v/>
      </c>
    </row>
    <row r="33" spans="1:13" ht="19.5" customHeight="1" x14ac:dyDescent="0.2">
      <c r="A33" s="20">
        <v>16</v>
      </c>
      <c r="B33" s="21"/>
      <c r="C33" s="21"/>
      <c r="D33" s="21"/>
      <c r="E33" s="21"/>
      <c r="F33" s="21"/>
      <c r="G33" s="22" t="str">
        <f>IF($F33="","",IF($F$13="","Need Dec. 11 answer",IF(INDEX(Fees!$B$5:$C$6,MATCH($F33,Fees!$A$5:$A$6,0),IF($F$13="Yes, by Dec. 11",1,2))="","Fees tab is blank",INDEX(Fees!$B$5:$C$6,MATCH($F33,Fees!$A$5:$A$6,0),IF($F$13="Yes, by Dec. 11",1,2)))))</f>
        <v/>
      </c>
      <c r="H33" s="21"/>
      <c r="I33" s="22" t="str">
        <f>IF(OR($H33="",$H33="None"),"",IF($F33="","Need membership",IF(INDEX(Fees!$B$10:$B$11,MATCH($F33,Fees!$A$10:$A$11,0))="","Fees tab is blank",INDEX(Fees!$B$10:$B$11,MATCH($F33,Fees!$A$10:$A$11,0)))))</f>
        <v/>
      </c>
      <c r="J33" s="21"/>
      <c r="K33" s="21"/>
      <c r="L33" s="21"/>
      <c r="M33" s="22" t="str">
        <f t="shared" si="0"/>
        <v/>
      </c>
    </row>
    <row r="34" spans="1:13" ht="19.5" customHeight="1" x14ac:dyDescent="0.2">
      <c r="A34" s="20">
        <v>17</v>
      </c>
      <c r="B34" s="21"/>
      <c r="C34" s="21"/>
      <c r="D34" s="21"/>
      <c r="E34" s="21"/>
      <c r="F34" s="21"/>
      <c r="G34" s="22" t="str">
        <f>IF($F34="","",IF($F$13="","Need Dec. 11 answer",IF(INDEX(Fees!$B$5:$C$6,MATCH($F34,Fees!$A$5:$A$6,0),IF($F$13="Yes, by Dec. 11",1,2))="","Fees tab is blank",INDEX(Fees!$B$5:$C$6,MATCH($F34,Fees!$A$5:$A$6,0),IF($F$13="Yes, by Dec. 11",1,2)))))</f>
        <v/>
      </c>
      <c r="H34" s="21"/>
      <c r="I34" s="22" t="str">
        <f>IF(OR($H34="",$H34="None"),"",IF($F34="","Need membership",IF(INDEX(Fees!$B$10:$B$11,MATCH($F34,Fees!$A$10:$A$11,0))="","Fees tab is blank",INDEX(Fees!$B$10:$B$11,MATCH($F34,Fees!$A$10:$A$11,0)))))</f>
        <v/>
      </c>
      <c r="J34" s="21"/>
      <c r="K34" s="21"/>
      <c r="L34" s="21"/>
      <c r="M34" s="22" t="str">
        <f t="shared" si="0"/>
        <v/>
      </c>
    </row>
    <row r="35" spans="1:13" ht="19.5" customHeight="1" x14ac:dyDescent="0.2">
      <c r="A35" s="20">
        <v>18</v>
      </c>
      <c r="B35" s="21"/>
      <c r="C35" s="21"/>
      <c r="D35" s="21"/>
      <c r="E35" s="21"/>
      <c r="F35" s="21"/>
      <c r="G35" s="22" t="str">
        <f>IF($F35="","",IF($F$13="","Need Dec. 11 answer",IF(INDEX(Fees!$B$5:$C$6,MATCH($F35,Fees!$A$5:$A$6,0),IF($F$13="Yes, by Dec. 11",1,2))="","Fees tab is blank",INDEX(Fees!$B$5:$C$6,MATCH($F35,Fees!$A$5:$A$6,0),IF($F$13="Yes, by Dec. 11",1,2)))))</f>
        <v/>
      </c>
      <c r="H35" s="21"/>
      <c r="I35" s="22" t="str">
        <f>IF(OR($H35="",$H35="None"),"",IF($F35="","Need membership",IF(INDEX(Fees!$B$10:$B$11,MATCH($F35,Fees!$A$10:$A$11,0))="","Fees tab is blank",INDEX(Fees!$B$10:$B$11,MATCH($F35,Fees!$A$10:$A$11,0)))))</f>
        <v/>
      </c>
      <c r="J35" s="21"/>
      <c r="K35" s="21"/>
      <c r="L35" s="21"/>
      <c r="M35" s="22" t="str">
        <f t="shared" si="0"/>
        <v/>
      </c>
    </row>
    <row r="36" spans="1:13" ht="19.5" customHeight="1" x14ac:dyDescent="0.2">
      <c r="A36" s="20">
        <v>19</v>
      </c>
      <c r="B36" s="21"/>
      <c r="C36" s="21"/>
      <c r="D36" s="21"/>
      <c r="E36" s="21"/>
      <c r="F36" s="21"/>
      <c r="G36" s="22" t="str">
        <f>IF($F36="","",IF($F$13="","Need Dec. 11 answer",IF(INDEX(Fees!$B$5:$C$6,MATCH($F36,Fees!$A$5:$A$6,0),IF($F$13="Yes, by Dec. 11",1,2))="","Fees tab is blank",INDEX(Fees!$B$5:$C$6,MATCH($F36,Fees!$A$5:$A$6,0),IF($F$13="Yes, by Dec. 11",1,2)))))</f>
        <v/>
      </c>
      <c r="H36" s="21"/>
      <c r="I36" s="22" t="str">
        <f>IF(OR($H36="",$H36="None"),"",IF($F36="","Need membership",IF(INDEX(Fees!$B$10:$B$11,MATCH($F36,Fees!$A$10:$A$11,0))="","Fees tab is blank",INDEX(Fees!$B$10:$B$11,MATCH($F36,Fees!$A$10:$A$11,0)))))</f>
        <v/>
      </c>
      <c r="J36" s="21"/>
      <c r="K36" s="21"/>
      <c r="L36" s="21"/>
      <c r="M36" s="22" t="str">
        <f t="shared" si="0"/>
        <v/>
      </c>
    </row>
    <row r="37" spans="1:13" ht="19.5" customHeight="1" x14ac:dyDescent="0.2">
      <c r="A37" s="20">
        <v>20</v>
      </c>
      <c r="B37" s="21"/>
      <c r="C37" s="21"/>
      <c r="D37" s="21"/>
      <c r="E37" s="21"/>
      <c r="F37" s="21"/>
      <c r="G37" s="22" t="str">
        <f>IF($F37="","",IF($F$13="","Need Dec. 11 answer",IF(INDEX(Fees!$B$5:$C$6,MATCH($F37,Fees!$A$5:$A$6,0),IF($F$13="Yes, by Dec. 11",1,2))="","Fees tab is blank",INDEX(Fees!$B$5:$C$6,MATCH($F37,Fees!$A$5:$A$6,0),IF($F$13="Yes, by Dec. 11",1,2)))))</f>
        <v/>
      </c>
      <c r="H37" s="21"/>
      <c r="I37" s="22" t="str">
        <f>IF(OR($H37="",$H37="None"),"",IF($F37="","Need membership",IF(INDEX(Fees!$B$10:$B$11,MATCH($F37,Fees!$A$10:$A$11,0))="","Fees tab is blank",INDEX(Fees!$B$10:$B$11,MATCH($F37,Fees!$A$10:$A$11,0)))))</f>
        <v/>
      </c>
      <c r="J37" s="21"/>
      <c r="K37" s="21"/>
      <c r="L37" s="21"/>
      <c r="M37" s="22" t="str">
        <f t="shared" si="0"/>
        <v/>
      </c>
    </row>
    <row r="38" spans="1:13" ht="19.5" customHeight="1" x14ac:dyDescent="0.2">
      <c r="A38" s="20">
        <v>21</v>
      </c>
      <c r="B38" s="21"/>
      <c r="C38" s="21"/>
      <c r="D38" s="21"/>
      <c r="E38" s="21"/>
      <c r="F38" s="21"/>
      <c r="G38" s="22" t="str">
        <f>IF($F38="","",IF($F$13="","Need Dec. 11 answer",IF(INDEX(Fees!$B$5:$C$6,MATCH($F38,Fees!$A$5:$A$6,0),IF($F$13="Yes, by Dec. 11",1,2))="","Fees tab is blank",INDEX(Fees!$B$5:$C$6,MATCH($F38,Fees!$A$5:$A$6,0),IF($F$13="Yes, by Dec. 11",1,2)))))</f>
        <v/>
      </c>
      <c r="H38" s="21"/>
      <c r="I38" s="22" t="str">
        <f>IF(OR($H38="",$H38="None"),"",IF($F38="","Need membership",IF(INDEX(Fees!$B$10:$B$11,MATCH($F38,Fees!$A$10:$A$11,0))="","Fees tab is blank",INDEX(Fees!$B$10:$B$11,MATCH($F38,Fees!$A$10:$A$11,0)))))</f>
        <v/>
      </c>
      <c r="J38" s="21"/>
      <c r="K38" s="21"/>
      <c r="L38" s="21"/>
      <c r="M38" s="22" t="str">
        <f t="shared" si="0"/>
        <v/>
      </c>
    </row>
    <row r="39" spans="1:13" ht="19.5" customHeight="1" x14ac:dyDescent="0.2">
      <c r="A39" s="20">
        <v>22</v>
      </c>
      <c r="B39" s="21"/>
      <c r="C39" s="21"/>
      <c r="D39" s="21"/>
      <c r="E39" s="21"/>
      <c r="F39" s="21"/>
      <c r="G39" s="22" t="str">
        <f>IF($F39="","",IF($F$13="","Need Dec. 11 answer",IF(INDEX(Fees!$B$5:$C$6,MATCH($F39,Fees!$A$5:$A$6,0),IF($F$13="Yes, by Dec. 11",1,2))="","Fees tab is blank",INDEX(Fees!$B$5:$C$6,MATCH($F39,Fees!$A$5:$A$6,0),IF($F$13="Yes, by Dec. 11",1,2)))))</f>
        <v/>
      </c>
      <c r="H39" s="21"/>
      <c r="I39" s="22" t="str">
        <f>IF(OR($H39="",$H39="None"),"",IF($F39="","Need membership",IF(INDEX(Fees!$B$10:$B$11,MATCH($F39,Fees!$A$10:$A$11,0))="","Fees tab is blank",INDEX(Fees!$B$10:$B$11,MATCH($F39,Fees!$A$10:$A$11,0)))))</f>
        <v/>
      </c>
      <c r="J39" s="21"/>
      <c r="K39" s="21"/>
      <c r="L39" s="21"/>
      <c r="M39" s="22" t="str">
        <f t="shared" si="0"/>
        <v/>
      </c>
    </row>
    <row r="40" spans="1:13" ht="19.5" customHeight="1" x14ac:dyDescent="0.2">
      <c r="A40" s="20">
        <v>23</v>
      </c>
      <c r="B40" s="21"/>
      <c r="C40" s="21"/>
      <c r="D40" s="21"/>
      <c r="E40" s="21"/>
      <c r="F40" s="21"/>
      <c r="G40" s="22" t="str">
        <f>IF($F40="","",IF($F$13="","Need Dec. 11 answer",IF(INDEX(Fees!$B$5:$C$6,MATCH($F40,Fees!$A$5:$A$6,0),IF($F$13="Yes, by Dec. 11",1,2))="","Fees tab is blank",INDEX(Fees!$B$5:$C$6,MATCH($F40,Fees!$A$5:$A$6,0),IF($F$13="Yes, by Dec. 11",1,2)))))</f>
        <v/>
      </c>
      <c r="H40" s="21"/>
      <c r="I40" s="22" t="str">
        <f>IF(OR($H40="",$H40="None"),"",IF($F40="","Need membership",IF(INDEX(Fees!$B$10:$B$11,MATCH($F40,Fees!$A$10:$A$11,0))="","Fees tab is blank",INDEX(Fees!$B$10:$B$11,MATCH($F40,Fees!$A$10:$A$11,0)))))</f>
        <v/>
      </c>
      <c r="J40" s="21"/>
      <c r="K40" s="21"/>
      <c r="L40" s="21"/>
      <c r="M40" s="22" t="str">
        <f t="shared" si="0"/>
        <v/>
      </c>
    </row>
    <row r="41" spans="1:13" ht="19.5" customHeight="1" x14ac:dyDescent="0.2">
      <c r="A41" s="20">
        <v>24</v>
      </c>
      <c r="B41" s="21"/>
      <c r="C41" s="21"/>
      <c r="D41" s="21"/>
      <c r="E41" s="21"/>
      <c r="F41" s="21"/>
      <c r="G41" s="22" t="str">
        <f>IF($F41="","",IF($F$13="","Need Dec. 11 answer",IF(INDEX(Fees!$B$5:$C$6,MATCH($F41,Fees!$A$5:$A$6,0),IF($F$13="Yes, by Dec. 11",1,2))="","Fees tab is blank",INDEX(Fees!$B$5:$C$6,MATCH($F41,Fees!$A$5:$A$6,0),IF($F$13="Yes, by Dec. 11",1,2)))))</f>
        <v/>
      </c>
      <c r="H41" s="21"/>
      <c r="I41" s="22" t="str">
        <f>IF(OR($H41="",$H41="None"),"",IF($F41="","Need membership",IF(INDEX(Fees!$B$10:$B$11,MATCH($F41,Fees!$A$10:$A$11,0))="","Fees tab is blank",INDEX(Fees!$B$10:$B$11,MATCH($F41,Fees!$A$10:$A$11,0)))))</f>
        <v/>
      </c>
      <c r="J41" s="21"/>
      <c r="K41" s="21"/>
      <c r="L41" s="21"/>
      <c r="M41" s="22" t="str">
        <f t="shared" si="0"/>
        <v/>
      </c>
    </row>
    <row r="42" spans="1:13" ht="19.5" customHeight="1" x14ac:dyDescent="0.2">
      <c r="A42" s="20">
        <v>25</v>
      </c>
      <c r="B42" s="21"/>
      <c r="C42" s="21"/>
      <c r="D42" s="21"/>
      <c r="E42" s="21"/>
      <c r="F42" s="21"/>
      <c r="G42" s="22" t="str">
        <f>IF($F42="","",IF($F$13="","Need Dec. 11 answer",IF(INDEX(Fees!$B$5:$C$6,MATCH($F42,Fees!$A$5:$A$6,0),IF($F$13="Yes, by Dec. 11",1,2))="","Fees tab is blank",INDEX(Fees!$B$5:$C$6,MATCH($F42,Fees!$A$5:$A$6,0),IF($F$13="Yes, by Dec. 11",1,2)))))</f>
        <v/>
      </c>
      <c r="H42" s="21"/>
      <c r="I42" s="22" t="str">
        <f>IF(OR($H42="",$H42="None"),"",IF($F42="","Need membership",IF(INDEX(Fees!$B$10:$B$11,MATCH($F42,Fees!$A$10:$A$11,0))="","Fees tab is blank",INDEX(Fees!$B$10:$B$11,MATCH($F42,Fees!$A$10:$A$11,0)))))</f>
        <v/>
      </c>
      <c r="J42" s="21"/>
      <c r="K42" s="21"/>
      <c r="L42" s="21"/>
      <c r="M42" s="22" t="str">
        <f t="shared" si="0"/>
        <v/>
      </c>
    </row>
    <row r="43" spans="1:13" ht="19.5" customHeight="1" x14ac:dyDescent="0.2">
      <c r="A43" s="20">
        <v>26</v>
      </c>
      <c r="B43" s="21"/>
      <c r="C43" s="21"/>
      <c r="D43" s="21"/>
      <c r="E43" s="21"/>
      <c r="F43" s="21"/>
      <c r="G43" s="22" t="str">
        <f>IF($F43="","",IF($F$13="","Need Dec. 11 answer",IF(INDEX(Fees!$B$5:$C$6,MATCH($F43,Fees!$A$5:$A$6,0),IF($F$13="Yes, by Dec. 11",1,2))="","Fees tab is blank",INDEX(Fees!$B$5:$C$6,MATCH($F43,Fees!$A$5:$A$6,0),IF($F$13="Yes, by Dec. 11",1,2)))))</f>
        <v/>
      </c>
      <c r="H43" s="21"/>
      <c r="I43" s="22" t="str">
        <f>IF(OR($H43="",$H43="None"),"",IF($F43="","Need membership",IF(INDEX(Fees!$B$10:$B$11,MATCH($F43,Fees!$A$10:$A$11,0))="","Fees tab is blank",INDEX(Fees!$B$10:$B$11,MATCH($F43,Fees!$A$10:$A$11,0)))))</f>
        <v/>
      </c>
      <c r="J43" s="21"/>
      <c r="K43" s="21"/>
      <c r="L43" s="21"/>
      <c r="M43" s="22" t="str">
        <f t="shared" si="0"/>
        <v/>
      </c>
    </row>
    <row r="44" spans="1:13" ht="19.5" customHeight="1" x14ac:dyDescent="0.2">
      <c r="A44" s="20">
        <v>27</v>
      </c>
      <c r="B44" s="21"/>
      <c r="C44" s="21"/>
      <c r="D44" s="21"/>
      <c r="E44" s="21"/>
      <c r="F44" s="21"/>
      <c r="G44" s="22" t="str">
        <f>IF($F44="","",IF($F$13="","Need Dec. 11 answer",IF(INDEX(Fees!$B$5:$C$6,MATCH($F44,Fees!$A$5:$A$6,0),IF($F$13="Yes, by Dec. 11",1,2))="","Fees tab is blank",INDEX(Fees!$B$5:$C$6,MATCH($F44,Fees!$A$5:$A$6,0),IF($F$13="Yes, by Dec. 11",1,2)))))</f>
        <v/>
      </c>
      <c r="H44" s="21"/>
      <c r="I44" s="22" t="str">
        <f>IF(OR($H44="",$H44="None"),"",IF($F44="","Need membership",IF(INDEX(Fees!$B$10:$B$11,MATCH($F44,Fees!$A$10:$A$11,0))="","Fees tab is blank",INDEX(Fees!$B$10:$B$11,MATCH($F44,Fees!$A$10:$A$11,0)))))</f>
        <v/>
      </c>
      <c r="J44" s="21"/>
      <c r="K44" s="21"/>
      <c r="L44" s="21"/>
      <c r="M44" s="22" t="str">
        <f t="shared" si="0"/>
        <v/>
      </c>
    </row>
    <row r="45" spans="1:13" ht="19.5" customHeight="1" x14ac:dyDescent="0.2">
      <c r="A45" s="20">
        <v>28</v>
      </c>
      <c r="B45" s="21"/>
      <c r="C45" s="21"/>
      <c r="D45" s="21"/>
      <c r="E45" s="21"/>
      <c r="F45" s="21"/>
      <c r="G45" s="22" t="str">
        <f>IF($F45="","",IF($F$13="","Need Dec. 11 answer",IF(INDEX(Fees!$B$5:$C$6,MATCH($F45,Fees!$A$5:$A$6,0),IF($F$13="Yes, by Dec. 11",1,2))="","Fees tab is blank",INDEX(Fees!$B$5:$C$6,MATCH($F45,Fees!$A$5:$A$6,0),IF($F$13="Yes, by Dec. 11",1,2)))))</f>
        <v/>
      </c>
      <c r="H45" s="21"/>
      <c r="I45" s="22" t="str">
        <f>IF(OR($H45="",$H45="None"),"",IF($F45="","Need membership",IF(INDEX(Fees!$B$10:$B$11,MATCH($F45,Fees!$A$10:$A$11,0))="","Fees tab is blank",INDEX(Fees!$B$10:$B$11,MATCH($F45,Fees!$A$10:$A$11,0)))))</f>
        <v/>
      </c>
      <c r="J45" s="21"/>
      <c r="K45" s="21"/>
      <c r="L45" s="21"/>
      <c r="M45" s="22" t="str">
        <f t="shared" si="0"/>
        <v/>
      </c>
    </row>
    <row r="46" spans="1:13" ht="19.5" customHeight="1" x14ac:dyDescent="0.2">
      <c r="A46" s="20">
        <v>29</v>
      </c>
      <c r="B46" s="21"/>
      <c r="C46" s="21"/>
      <c r="D46" s="21"/>
      <c r="E46" s="21"/>
      <c r="F46" s="21"/>
      <c r="G46" s="22" t="str">
        <f>IF($F46="","",IF($F$13="","Need Dec. 11 answer",IF(INDEX(Fees!$B$5:$C$6,MATCH($F46,Fees!$A$5:$A$6,0),IF($F$13="Yes, by Dec. 11",1,2))="","Fees tab is blank",INDEX(Fees!$B$5:$C$6,MATCH($F46,Fees!$A$5:$A$6,0),IF($F$13="Yes, by Dec. 11",1,2)))))</f>
        <v/>
      </c>
      <c r="H46" s="21"/>
      <c r="I46" s="22" t="str">
        <f>IF(OR($H46="",$H46="None"),"",IF($F46="","Need membership",IF(INDEX(Fees!$B$10:$B$11,MATCH($F46,Fees!$A$10:$A$11,0))="","Fees tab is blank",INDEX(Fees!$B$10:$B$11,MATCH($F46,Fees!$A$10:$A$11,0)))))</f>
        <v/>
      </c>
      <c r="J46" s="21"/>
      <c r="K46" s="21"/>
      <c r="L46" s="21"/>
      <c r="M46" s="22" t="str">
        <f t="shared" si="0"/>
        <v/>
      </c>
    </row>
    <row r="47" spans="1:13" ht="19.5" customHeight="1" x14ac:dyDescent="0.2">
      <c r="A47" s="20">
        <v>30</v>
      </c>
      <c r="B47" s="21"/>
      <c r="C47" s="21"/>
      <c r="D47" s="21"/>
      <c r="E47" s="21"/>
      <c r="F47" s="21"/>
      <c r="G47" s="22" t="str">
        <f>IF($F47="","",IF($F$13="","Need Dec. 11 answer",IF(INDEX(Fees!$B$5:$C$6,MATCH($F47,Fees!$A$5:$A$6,0),IF($F$13="Yes, by Dec. 11",1,2))="","Fees tab is blank",INDEX(Fees!$B$5:$C$6,MATCH($F47,Fees!$A$5:$A$6,0),IF($F$13="Yes, by Dec. 11",1,2)))))</f>
        <v/>
      </c>
      <c r="H47" s="21"/>
      <c r="I47" s="22" t="str">
        <f>IF(OR($H47="",$H47="None"),"",IF($F47="","Need membership",IF(INDEX(Fees!$B$10:$B$11,MATCH($F47,Fees!$A$10:$A$11,0))="","Fees tab is blank",INDEX(Fees!$B$10:$B$11,MATCH($F47,Fees!$A$10:$A$11,0)))))</f>
        <v/>
      </c>
      <c r="J47" s="21"/>
      <c r="K47" s="21"/>
      <c r="L47" s="21"/>
      <c r="M47" s="22" t="str">
        <f t="shared" si="0"/>
        <v/>
      </c>
    </row>
    <row r="49" spans="1:6" ht="16" x14ac:dyDescent="0.2">
      <c r="A49" s="23" t="s">
        <v>55</v>
      </c>
    </row>
    <row r="50" spans="1:6" x14ac:dyDescent="0.2">
      <c r="A50" s="4" t="s">
        <v>56</v>
      </c>
      <c r="B50" s="4"/>
      <c r="C50" s="4"/>
      <c r="D50" s="4"/>
      <c r="E50" s="4"/>
      <c r="F50" s="24">
        <f>COUNTA(B18:B47)</f>
        <v>0</v>
      </c>
    </row>
    <row r="51" spans="1:6" x14ac:dyDescent="0.2">
      <c r="A51" s="4" t="s">
        <v>57</v>
      </c>
      <c r="B51" s="4"/>
      <c r="C51" s="4"/>
      <c r="D51" s="4"/>
      <c r="E51" s="4"/>
      <c r="F51" s="24">
        <f>COUNTIF(F18:F47,"Member")</f>
        <v>0</v>
      </c>
    </row>
    <row r="52" spans="1:6" x14ac:dyDescent="0.2">
      <c r="A52" s="4" t="s">
        <v>58</v>
      </c>
      <c r="B52" s="4"/>
      <c r="C52" s="4"/>
      <c r="D52" s="4"/>
      <c r="E52" s="4"/>
      <c r="F52" s="24">
        <f>COUNTIF(F18:F47,"Nonmember")</f>
        <v>0</v>
      </c>
    </row>
    <row r="53" spans="1:6" x14ac:dyDescent="0.2">
      <c r="A53" s="4" t="s">
        <v>52</v>
      </c>
      <c r="B53" s="4"/>
      <c r="C53" s="4"/>
      <c r="D53" s="4"/>
      <c r="E53" s="4"/>
      <c r="F53" s="24">
        <f>COUNTIF(H18:H47,"The Legal Panel")</f>
        <v>0</v>
      </c>
    </row>
    <row r="54" spans="1:6" x14ac:dyDescent="0.2">
      <c r="A54" s="4" t="s">
        <v>59</v>
      </c>
      <c r="B54" s="4"/>
      <c r="C54" s="4"/>
      <c r="D54" s="4"/>
      <c r="E54" s="4"/>
      <c r="F54" s="24">
        <f>COUNTIF(H18:H47,"The SSA Leadership Playbook")</f>
        <v>0</v>
      </c>
    </row>
    <row r="55" spans="1:6" x14ac:dyDescent="0.2">
      <c r="A55" s="4" t="s">
        <v>60</v>
      </c>
      <c r="B55" s="4"/>
      <c r="C55" s="4"/>
      <c r="D55" s="4"/>
      <c r="E55" s="4"/>
      <c r="F55" s="24">
        <f>COUNTIF(H18:H47,"Making the Case for Shared Ownership")</f>
        <v>0</v>
      </c>
    </row>
    <row r="56" spans="1:6" x14ac:dyDescent="0.2">
      <c r="A56" s="4" t="s">
        <v>61</v>
      </c>
      <c r="B56" s="4"/>
      <c r="C56" s="4"/>
      <c r="D56" s="4"/>
      <c r="E56" s="4"/>
      <c r="F56" s="24">
        <f>COUNTIF(H18:H47,"None")</f>
        <v>0</v>
      </c>
    </row>
    <row r="57" spans="1:6" x14ac:dyDescent="0.2">
      <c r="A57" s="4" t="s">
        <v>62</v>
      </c>
      <c r="B57" s="4"/>
      <c r="C57" s="4"/>
      <c r="D57" s="4"/>
      <c r="E57" s="4"/>
      <c r="F57" s="25">
        <f>SUM(G18:G47)</f>
        <v>0</v>
      </c>
    </row>
    <row r="58" spans="1:6" x14ac:dyDescent="0.2">
      <c r="A58" s="4" t="s">
        <v>63</v>
      </c>
      <c r="B58" s="4"/>
      <c r="C58" s="4"/>
      <c r="D58" s="4"/>
      <c r="E58" s="4"/>
      <c r="F58" s="25">
        <f>SUM(I18:I47)</f>
        <v>0</v>
      </c>
    </row>
    <row r="59" spans="1:6" x14ac:dyDescent="0.2">
      <c r="A59" s="3" t="s">
        <v>64</v>
      </c>
      <c r="B59" s="3"/>
      <c r="C59" s="3"/>
      <c r="D59" s="3"/>
      <c r="E59" s="3"/>
      <c r="F59" s="25">
        <f>SUM(M18:M47)</f>
        <v>0</v>
      </c>
    </row>
    <row r="60" spans="1:6" x14ac:dyDescent="0.2">
      <c r="A60" s="4" t="s">
        <v>65</v>
      </c>
      <c r="B60" s="4"/>
      <c r="C60" s="4"/>
      <c r="D60" s="4"/>
      <c r="E60" s="4"/>
      <c r="F60" s="24">
        <f>SUMPRODUCT((B18:B47&lt;&gt;"")*((C18:C47="")+(D18:D47="")+(F18:F47="")+(H18:H47="")+(J18:J47="")+(J18:J47="Other")*(K18:K47="")+(J18:J47="Department Leadership")*(L18:L47="")&gt;0))</f>
        <v>0</v>
      </c>
    </row>
    <row r="61" spans="1:6" x14ac:dyDescent="0.2">
      <c r="A61" s="27" t="s">
        <v>66</v>
      </c>
    </row>
  </sheetData>
  <mergeCells count="29">
    <mergeCell ref="A60:E60"/>
    <mergeCell ref="A55:E55"/>
    <mergeCell ref="A56:E56"/>
    <mergeCell ref="A57:E57"/>
    <mergeCell ref="A58:E58"/>
    <mergeCell ref="A59:E59"/>
    <mergeCell ref="A50:E50"/>
    <mergeCell ref="A51:E51"/>
    <mergeCell ref="A52:E52"/>
    <mergeCell ref="A53:E53"/>
    <mergeCell ref="A54:E54"/>
    <mergeCell ref="A11:E11"/>
    <mergeCell ref="F11:M11"/>
    <mergeCell ref="A12:E12"/>
    <mergeCell ref="F12:M12"/>
    <mergeCell ref="A13:E13"/>
    <mergeCell ref="F13:M13"/>
    <mergeCell ref="A8:E8"/>
    <mergeCell ref="F8:M8"/>
    <mergeCell ref="A9:E9"/>
    <mergeCell ref="F9:M9"/>
    <mergeCell ref="A10:E10"/>
    <mergeCell ref="F10:M10"/>
    <mergeCell ref="A5:E5"/>
    <mergeCell ref="F5:M5"/>
    <mergeCell ref="A6:E6"/>
    <mergeCell ref="F6:M6"/>
    <mergeCell ref="A7:E7"/>
    <mergeCell ref="F7:M7"/>
  </mergeCells>
  <conditionalFormatting sqref="F13">
    <cfRule type="expression" dxfId="3" priority="4">
      <formula>AND(COUNTA($F$18:$F$47)&gt;0,$F$13="")</formula>
    </cfRule>
  </conditionalFormatting>
  <conditionalFormatting sqref="F18:F47">
    <cfRule type="expression" dxfId="2" priority="5">
      <formula>AND($B18&lt;&gt;"",$F18="")</formula>
    </cfRule>
  </conditionalFormatting>
  <conditionalFormatting sqref="K18:K47">
    <cfRule type="expression" dxfId="1" priority="2">
      <formula>AND($J18="Other",$K18="")</formula>
    </cfRule>
  </conditionalFormatting>
  <conditionalFormatting sqref="L18:L47">
    <cfRule type="expression" dxfId="0" priority="3">
      <formula>AND($J18="Department Leadership",$L18="")</formula>
    </cfRule>
  </conditionalFormatting>
  <dataValidations count="2">
    <dataValidation type="whole" operator="greaterThanOrEqual" allowBlank="1" errorTitle="Whole number" error="Please enter a whole number, like 1250." sqref="F11:F12" xr:uid="{00000000-0002-0000-0100-000001000000}">
      <formula1>0</formula1>
      <formula2>0</formula2>
    </dataValidation>
    <dataValidation type="custom" allowBlank="1" errorTitle="Email" error="Please enter a full email address." sqref="D18:D47" xr:uid="{00000000-0002-0000-0100-000007000000}">
      <formula1>ISNUMBER(FIND("@",D18))</formula1>
      <formula2>0</formula2>
    </dataValidation>
  </dataValidations>
  <pageMargins left="0.75" right="0.75" top="1" bottom="1" header="0.511811023622047" footer="0.511811023622047"/>
  <pageSetup fitToHeight="0" orientation="landscape" horizontalDpi="300" verticalDpi="300"/>
  <legacyDrawing r:id="rId1"/>
  <extLst>
    <ext xmlns:x14="http://schemas.microsoft.com/office/spreadsheetml/2009/9/main" uri="{CCE6A557-97BC-4b89-ADB6-D9C93CAAB3DF}">
      <x14:dataValidations xmlns:xm="http://schemas.microsoft.com/office/excel/2006/main" count="6">
        <x14:dataValidation type="list" allowBlank="1" promptTitle="Organizational structure" prompt="Choose ISD, SSA/Co-op, Charter or ESC." xr:uid="{00000000-0002-0000-0100-000000000000}">
          <x14:formula1>
            <xm:f>Lists!$A$2:$A$5</xm:f>
          </x14:formula1>
          <x14:formula2>
            <xm:f>0</xm:f>
          </x14:formula2>
          <xm:sqref>F10</xm:sqref>
        </x14:dataValidation>
        <x14:dataValidation type="list" allowBlank="1" promptTitle="Early deadline" prompt="Registering by Dec. 11 saves $60 per person. This sets the rate for everyone on the team." xr:uid="{00000000-0002-0000-0100-000002000000}">
          <x14:formula1>
            <xm:f>Lists!$F$2:$F$3</xm:f>
          </x14:formula1>
          <x14:formula2>
            <xm:f>0</xm:f>
          </x14:formula2>
          <xm:sqref>F13</xm:sqref>
        </x14:dataValidation>
        <x14:dataValidation type="list" allowBlank="1" promptTitle="Membership" prompt="Is this person a current, paid TCASE member? We check this against our records. Not sure? Email info@tcase.org." xr:uid="{00000000-0002-0000-0100-000003000000}">
          <x14:formula1>
            <xm:f>Lists!$E$2:$E$3</xm:f>
          </x14:formula1>
          <x14:formula2>
            <xm:f>0</xm:f>
          </x14:formula2>
          <xm:sqref>F18:F47</xm:sqref>
        </x14:dataValidation>
        <x14:dataValidation type="list" allowBlank="1" promptTitle="Pre-conference" prompt="Choose a pre-conference, or None." xr:uid="{00000000-0002-0000-0100-000004000000}">
          <x14:formula1>
            <xm:f>Lists!$B$2:$B$5</xm:f>
          </x14:formula1>
          <x14:formula2>
            <xm:f>0</xm:f>
          </x14:formula2>
          <xm:sqref>H18:H47</xm:sqref>
        </x14:dataValidation>
        <x14:dataValidation type="list" allowBlank="1" promptTitle="Functional role" prompt="Choose the role that best fits this person's core responsibility." xr:uid="{00000000-0002-0000-0100-000005000000}">
          <x14:formula1>
            <xm:f>Lists!$C$2:$C$6</xm:f>
          </x14:formula1>
          <x14:formula2>
            <xm:f>0</xm:f>
          </x14:formula2>
          <xm:sqref>J18:J47</xm:sqref>
        </x14:dataValidation>
        <x14:dataValidation type="list" allowBlank="1" promptTitle="Professional background" prompt="Department leadership only: did this person come into special education leadership from special education or general education?" xr:uid="{00000000-0002-0000-0100-000006000000}">
          <x14:formula1>
            <xm:f>Lists!$D$2:$D$4</xm:f>
          </x14:formula1>
          <x14:formula2>
            <xm:f>0</xm:f>
          </x14:formula2>
          <xm:sqref>L18:L47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zoomScaleNormal="100" workbookViewId="0"/>
  </sheetViews>
  <sheetFormatPr baseColWidth="10" defaultColWidth="8.6640625" defaultRowHeight="15" x14ac:dyDescent="0.2"/>
  <sheetData>
    <row r="1" spans="1:6" x14ac:dyDescent="0.2">
      <c r="A1" s="28" t="s">
        <v>67</v>
      </c>
      <c r="B1" s="28" t="s">
        <v>68</v>
      </c>
      <c r="C1" s="28" t="s">
        <v>69</v>
      </c>
      <c r="D1" s="28" t="s">
        <v>70</v>
      </c>
      <c r="E1" s="28" t="s">
        <v>71</v>
      </c>
      <c r="F1" s="28" t="s">
        <v>72</v>
      </c>
    </row>
    <row r="2" spans="1:6" x14ac:dyDescent="0.2">
      <c r="A2" s="29" t="s">
        <v>73</v>
      </c>
      <c r="B2" s="29" t="s">
        <v>52</v>
      </c>
      <c r="C2" s="29" t="s">
        <v>53</v>
      </c>
      <c r="D2" s="29" t="s">
        <v>74</v>
      </c>
      <c r="E2" s="29" t="s">
        <v>50</v>
      </c>
      <c r="F2" s="29" t="s">
        <v>75</v>
      </c>
    </row>
    <row r="3" spans="1:6" x14ac:dyDescent="0.2">
      <c r="A3" s="29" t="s">
        <v>76</v>
      </c>
      <c r="B3" s="29" t="s">
        <v>59</v>
      </c>
      <c r="C3" s="29" t="s">
        <v>77</v>
      </c>
      <c r="D3" s="29" t="s">
        <v>54</v>
      </c>
      <c r="E3" s="29" t="s">
        <v>78</v>
      </c>
      <c r="F3" s="29" t="s">
        <v>79</v>
      </c>
    </row>
    <row r="4" spans="1:6" x14ac:dyDescent="0.2">
      <c r="A4" s="29" t="s">
        <v>80</v>
      </c>
      <c r="B4" s="29" t="s">
        <v>60</v>
      </c>
      <c r="C4" s="29" t="s">
        <v>81</v>
      </c>
      <c r="D4" s="29" t="s">
        <v>82</v>
      </c>
    </row>
    <row r="5" spans="1:6" x14ac:dyDescent="0.2">
      <c r="A5" s="29" t="s">
        <v>83</v>
      </c>
      <c r="B5" s="29" t="s">
        <v>84</v>
      </c>
      <c r="C5" s="29" t="s">
        <v>85</v>
      </c>
    </row>
    <row r="6" spans="1:6" x14ac:dyDescent="0.2">
      <c r="C6" s="29" t="s">
        <v>82</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showGridLines="0" zoomScaleNormal="100" workbookViewId="0"/>
  </sheetViews>
  <sheetFormatPr baseColWidth="10" defaultColWidth="8.6640625" defaultRowHeight="15" x14ac:dyDescent="0.2"/>
  <cols>
    <col min="1" max="1" width="30" customWidth="1"/>
    <col min="2" max="3" width="20" customWidth="1"/>
    <col min="4" max="4" width="60" customWidth="1"/>
  </cols>
  <sheetData>
    <row r="1" spans="1:4" ht="18" x14ac:dyDescent="0.2">
      <c r="A1" s="30" t="s">
        <v>62</v>
      </c>
    </row>
    <row r="2" spans="1:4" ht="30" customHeight="1" x14ac:dyDescent="0.2">
      <c r="A2" s="2" t="s">
        <v>86</v>
      </c>
      <c r="B2" s="2"/>
      <c r="C2" s="2"/>
      <c r="D2" s="2"/>
    </row>
    <row r="4" spans="1:4" ht="30" customHeight="1" x14ac:dyDescent="0.2">
      <c r="A4" s="18" t="s">
        <v>87</v>
      </c>
      <c r="B4" s="18" t="s">
        <v>88</v>
      </c>
      <c r="C4" s="18" t="s">
        <v>89</v>
      </c>
    </row>
    <row r="5" spans="1:4" ht="15" customHeight="1" x14ac:dyDescent="0.2">
      <c r="A5" s="26" t="s">
        <v>50</v>
      </c>
      <c r="B5" s="31"/>
      <c r="C5" s="31"/>
      <c r="D5" s="1" t="s">
        <v>90</v>
      </c>
    </row>
    <row r="6" spans="1:4" x14ac:dyDescent="0.2">
      <c r="A6" s="26" t="s">
        <v>78</v>
      </c>
      <c r="B6" s="31"/>
      <c r="C6" s="31"/>
      <c r="D6" s="1"/>
    </row>
    <row r="9" spans="1:4" ht="30" customHeight="1" x14ac:dyDescent="0.2">
      <c r="A9" s="18" t="s">
        <v>91</v>
      </c>
      <c r="B9" s="18" t="s">
        <v>92</v>
      </c>
    </row>
    <row r="10" spans="1:4" x14ac:dyDescent="0.2">
      <c r="A10" s="26" t="s">
        <v>50</v>
      </c>
      <c r="B10" s="31"/>
      <c r="D10" s="32" t="s">
        <v>93</v>
      </c>
    </row>
    <row r="11" spans="1:4" x14ac:dyDescent="0.2">
      <c r="A11" s="26" t="s">
        <v>78</v>
      </c>
      <c r="B11" s="31"/>
    </row>
    <row r="13" spans="1:4" x14ac:dyDescent="0.2">
      <c r="A13" s="27" t="s">
        <v>94</v>
      </c>
    </row>
  </sheetData>
  <mergeCells count="2">
    <mergeCell ref="A2:D2"/>
    <mergeCell ref="D5:D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Team Registration</vt:lpstr>
      <vt:lpstr>Lists</vt:lpstr>
      <vt:lpstr>Fees</vt:lpstr>
      <vt:lpstr>'Team Registration'!Print_Titles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Theresa Parsons</cp:lastModifiedBy>
  <cp:revision>0</cp:revision>
  <dcterms:created xsi:type="dcterms:W3CDTF">2026-10-15T15:08:53Z</dcterms:created>
  <dcterms:modified xsi:type="dcterms:W3CDTF">2026-10-15T15:11:58Z</dcterms:modified>
  <dc:language>en-US</dc:language>
</cp:coreProperties>
</file>